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de.WSM\Desktop\"/>
    </mc:Choice>
  </mc:AlternateContent>
  <bookViews>
    <workbookView xWindow="0" yWindow="0" windowWidth="23970" windowHeight="9360" tabRatio="716" activeTab="1"/>
  </bookViews>
  <sheets>
    <sheet name="Massivumformung gesamt" sheetId="10" r:id="rId1"/>
    <sheet name="Tabelle1" sheetId="1" r:id="rId2"/>
  </sheets>
  <calcPr calcId="152511"/>
</workbook>
</file>

<file path=xl/calcChain.xml><?xml version="1.0" encoding="utf-8"?>
<calcChain xmlns="http://schemas.openxmlformats.org/spreadsheetml/2006/main">
  <c r="BT192" i="1" l="1"/>
  <c r="BS192" i="1"/>
  <c r="BR192" i="1"/>
  <c r="BS191" i="1"/>
  <c r="BT191" i="1" s="1"/>
  <c r="BR191" i="1"/>
  <c r="BT198" i="1"/>
  <c r="BT197" i="1"/>
  <c r="BS198" i="1"/>
  <c r="BS197" i="1"/>
  <c r="BR198" i="1"/>
  <c r="BR197" i="1"/>
  <c r="BR144" i="1" l="1"/>
  <c r="BS144" i="1"/>
  <c r="BS143" i="1"/>
  <c r="BR143" i="1"/>
  <c r="BO209" i="1" l="1"/>
  <c r="BP209" i="1" s="1"/>
  <c r="BO210" i="1"/>
  <c r="BP210" i="1"/>
  <c r="BO211" i="1"/>
  <c r="BP211" i="1" s="1"/>
  <c r="BO212" i="1"/>
  <c r="BP212" i="1"/>
  <c r="BO213" i="1"/>
  <c r="BP213" i="1" s="1"/>
  <c r="BO214" i="1"/>
  <c r="BP214" i="1"/>
  <c r="BO215" i="1"/>
  <c r="BP215" i="1" s="1"/>
  <c r="BO216" i="1"/>
  <c r="BP216" i="1"/>
  <c r="BO217" i="1"/>
  <c r="BP217" i="1" s="1"/>
  <c r="BO218" i="1"/>
  <c r="BP218" i="1"/>
  <c r="BO219" i="1"/>
  <c r="BP219" i="1" s="1"/>
  <c r="BO220" i="1"/>
  <c r="BP220" i="1"/>
  <c r="BO221" i="1"/>
  <c r="BP221" i="1" s="1"/>
  <c r="BO222" i="1"/>
  <c r="BP222" i="1"/>
  <c r="BO223" i="1"/>
  <c r="BP223" i="1" s="1"/>
  <c r="BO224" i="1"/>
  <c r="BP224" i="1"/>
  <c r="BO225" i="1"/>
  <c r="BP225" i="1" s="1"/>
  <c r="BO226" i="1"/>
  <c r="BP226" i="1"/>
  <c r="BO227" i="1"/>
  <c r="BP227" i="1" s="1"/>
  <c r="BO228" i="1"/>
  <c r="BP228" i="1"/>
  <c r="BO229" i="1"/>
  <c r="BP229" i="1" s="1"/>
  <c r="BO230" i="1"/>
  <c r="BP230" i="1"/>
  <c r="BO231" i="1"/>
  <c r="BP231" i="1" s="1"/>
  <c r="BO232" i="1"/>
  <c r="BP232" i="1"/>
  <c r="BO233" i="1"/>
  <c r="BP233" i="1" s="1"/>
  <c r="BO234" i="1"/>
  <c r="BP234" i="1"/>
  <c r="BO235" i="1"/>
  <c r="BP235" i="1" s="1"/>
  <c r="BO236" i="1"/>
  <c r="BP236" i="1"/>
  <c r="BO237" i="1"/>
  <c r="BP237" i="1" s="1"/>
  <c r="BO238" i="1"/>
  <c r="BP238" i="1"/>
  <c r="BO243" i="1"/>
  <c r="BP243" i="1" s="1"/>
  <c r="BO244" i="1"/>
  <c r="BP244" i="1"/>
  <c r="BO245" i="1"/>
  <c r="BP245" i="1" s="1"/>
  <c r="BO246" i="1"/>
  <c r="BP246" i="1"/>
  <c r="BO247" i="1"/>
  <c r="BP247" i="1" s="1"/>
  <c r="BO248" i="1"/>
  <c r="BP248" i="1"/>
  <c r="BO249" i="1"/>
  <c r="BP249" i="1" s="1"/>
  <c r="BO250" i="1"/>
  <c r="BP250" i="1"/>
  <c r="BO251" i="1"/>
  <c r="BP251" i="1" s="1"/>
  <c r="BO252" i="1"/>
  <c r="BP252" i="1"/>
  <c r="BO253" i="1"/>
  <c r="BP253" i="1" s="1"/>
  <c r="BO254" i="1"/>
  <c r="BP254" i="1"/>
  <c r="BO255" i="1"/>
  <c r="BP255" i="1" s="1"/>
  <c r="BO256" i="1"/>
  <c r="BP256" i="1"/>
  <c r="BO257" i="1"/>
  <c r="BP257" i="1" s="1"/>
  <c r="BO258" i="1"/>
  <c r="BP258" i="1"/>
  <c r="BO259" i="1"/>
  <c r="BP259" i="1" s="1"/>
  <c r="BO260" i="1"/>
  <c r="BP260" i="1"/>
  <c r="BO261" i="1"/>
  <c r="BP261" i="1" s="1"/>
  <c r="BO262" i="1"/>
  <c r="BP262" i="1"/>
  <c r="BO263" i="1"/>
  <c r="BP263" i="1" s="1"/>
  <c r="BO264" i="1"/>
  <c r="BP264" i="1"/>
  <c r="BO265" i="1"/>
  <c r="BP265" i="1" s="1"/>
  <c r="BO266" i="1"/>
  <c r="BP266" i="1"/>
  <c r="BO208" i="1"/>
  <c r="BP208" i="1" s="1"/>
  <c r="BO207" i="1"/>
  <c r="BP207" i="1" s="1"/>
  <c r="BO206" i="1"/>
  <c r="BP206" i="1" s="1"/>
  <c r="BO205" i="1"/>
  <c r="BP205" i="1" s="1"/>
  <c r="BO183" i="1"/>
  <c r="BP183" i="1" s="1"/>
  <c r="BO182" i="1"/>
  <c r="BP182" i="1" s="1"/>
  <c r="BO181" i="1"/>
  <c r="BP181" i="1" s="1"/>
  <c r="BO180" i="1"/>
  <c r="BP180" i="1" s="1"/>
  <c r="BP174" i="1"/>
  <c r="BP175" i="1"/>
  <c r="BP176" i="1"/>
  <c r="BO174" i="1"/>
  <c r="BO175" i="1"/>
  <c r="BO176" i="1"/>
  <c r="BO187" i="1"/>
  <c r="BP187" i="1"/>
  <c r="BO200" i="1"/>
  <c r="BP200" i="1"/>
  <c r="BO197" i="1"/>
  <c r="BP197" i="1"/>
  <c r="BO198" i="1"/>
  <c r="BP198" i="1"/>
  <c r="BO194" i="1"/>
  <c r="BP194" i="1"/>
  <c r="BO192" i="1"/>
  <c r="BP192" i="1"/>
  <c r="BO191" i="1"/>
  <c r="BP191" i="1"/>
  <c r="BO184" i="1" l="1"/>
  <c r="BP184" i="1" s="1"/>
  <c r="BO185" i="1"/>
  <c r="BP185" i="1"/>
  <c r="BO186" i="1"/>
  <c r="BP186" i="1" s="1"/>
  <c r="BO188" i="1"/>
  <c r="BP188" i="1" s="1"/>
  <c r="BO189" i="1"/>
  <c r="BP189" i="1"/>
  <c r="BO190" i="1"/>
  <c r="BP190" i="1" s="1"/>
  <c r="BO193" i="1"/>
  <c r="BP193" i="1"/>
  <c r="BO195" i="1"/>
  <c r="BP195" i="1"/>
  <c r="BO196" i="1"/>
  <c r="BP196" i="1" s="1"/>
  <c r="BO199" i="1"/>
  <c r="BP199" i="1"/>
  <c r="BO201" i="1"/>
  <c r="BP201" i="1"/>
  <c r="BO202" i="1"/>
  <c r="BP202" i="1" s="1"/>
  <c r="BO203" i="1"/>
  <c r="BP203" i="1"/>
  <c r="BO204" i="1"/>
  <c r="BP204" i="1" s="1"/>
  <c r="BN173" i="1"/>
  <c r="BO173" i="1" s="1"/>
  <c r="BP173" i="1" s="1"/>
  <c r="BN205" i="1"/>
  <c r="CM8" i="1"/>
  <c r="BT8" i="1"/>
  <c r="BN243" i="1"/>
  <c r="BN187" i="1"/>
  <c r="BP157" i="1"/>
  <c r="BP167" i="1" s="1"/>
  <c r="BP158" i="1"/>
  <c r="BP168" i="1" s="1"/>
  <c r="BP160" i="1"/>
  <c r="BP162" i="1"/>
  <c r="BP163" i="1"/>
  <c r="BN157" i="1"/>
  <c r="BP126" i="1"/>
  <c r="BP128" i="1" s="1"/>
  <c r="BP145" i="1" s="1"/>
  <c r="BP148" i="1" s="1"/>
  <c r="BP127" i="1"/>
  <c r="BP130" i="1"/>
  <c r="BP131" i="1"/>
  <c r="BP132" i="1"/>
  <c r="BP134" i="1"/>
  <c r="BP135" i="1"/>
  <c r="BP136" i="1"/>
  <c r="BP138" i="1"/>
  <c r="BP140" i="1" s="1"/>
  <c r="BP139" i="1"/>
  <c r="BP144" i="1"/>
  <c r="BP147" i="1" s="1"/>
  <c r="BT24" i="1"/>
  <c r="BV8" i="1"/>
  <c r="BS25" i="1"/>
  <c r="BS24" i="1"/>
  <c r="BR25" i="1"/>
  <c r="BR24" i="1"/>
  <c r="BS21" i="1"/>
  <c r="BR21" i="1"/>
  <c r="BS20" i="1"/>
  <c r="BR20" i="1"/>
  <c r="BS17" i="1"/>
  <c r="BR17" i="1"/>
  <c r="BS16" i="1"/>
  <c r="BR16" i="1"/>
  <c r="BS13" i="1"/>
  <c r="BR13" i="1"/>
  <c r="BS12" i="1"/>
  <c r="BR12" i="1"/>
  <c r="BS9" i="1"/>
  <c r="BR9" i="1"/>
  <c r="BS8" i="1"/>
  <c r="BR8" i="1"/>
  <c r="BP161" i="1" l="1"/>
  <c r="BP143" i="1"/>
  <c r="BP151" i="1"/>
  <c r="BP149" i="1"/>
  <c r="BP153" i="1"/>
  <c r="BN158" i="1"/>
  <c r="BN163" i="1"/>
  <c r="BO163" i="1" s="1"/>
  <c r="BN162" i="1"/>
  <c r="BO162" i="1" s="1"/>
  <c r="BP166" i="1" l="1"/>
  <c r="BP170" i="1"/>
  <c r="BP146" i="1"/>
  <c r="BP150" i="1"/>
  <c r="BN266" i="1"/>
  <c r="BN265" i="1"/>
  <c r="BN264" i="1"/>
  <c r="BN263" i="1"/>
  <c r="BN262" i="1"/>
  <c r="BN261" i="1"/>
  <c r="BN260" i="1"/>
  <c r="BN259" i="1"/>
  <c r="BN258" i="1"/>
  <c r="BN257" i="1"/>
  <c r="BN256" i="1"/>
  <c r="BN255" i="1"/>
  <c r="BN254" i="1"/>
  <c r="BN253" i="1"/>
  <c r="BN252" i="1"/>
  <c r="BN251" i="1"/>
  <c r="BN250" i="1"/>
  <c r="BN249" i="1"/>
  <c r="BN248" i="1"/>
  <c r="BN247" i="1"/>
  <c r="BN246" i="1"/>
  <c r="BN245" i="1"/>
  <c r="BN244" i="1"/>
  <c r="BN238" i="1"/>
  <c r="BN237" i="1"/>
  <c r="BN236" i="1"/>
  <c r="BN235" i="1"/>
  <c r="BN234" i="1"/>
  <c r="BN233" i="1"/>
  <c r="BN232" i="1"/>
  <c r="BN231" i="1"/>
  <c r="BN230" i="1"/>
  <c r="BN229" i="1"/>
  <c r="BN228" i="1"/>
  <c r="BN227" i="1"/>
  <c r="BN226" i="1"/>
  <c r="BN225" i="1"/>
  <c r="BN224" i="1"/>
  <c r="BN223" i="1"/>
  <c r="BN222" i="1"/>
  <c r="BN221" i="1"/>
  <c r="BN220" i="1"/>
  <c r="BN219" i="1"/>
  <c r="BN218" i="1"/>
  <c r="BN217" i="1"/>
  <c r="BN216" i="1"/>
  <c r="BN215" i="1"/>
  <c r="BN214" i="1"/>
  <c r="BN213" i="1"/>
  <c r="BN212" i="1"/>
  <c r="BN211" i="1"/>
  <c r="BN210" i="1"/>
  <c r="BN200" i="1"/>
  <c r="BN198" i="1"/>
  <c r="BN197" i="1"/>
  <c r="BN194" i="1"/>
  <c r="BN192" i="1"/>
  <c r="BN191" i="1"/>
  <c r="BN183" i="1"/>
  <c r="BN182" i="1"/>
  <c r="BN181" i="1"/>
  <c r="BN180" i="1"/>
  <c r="BJ255" i="1"/>
  <c r="BO167" i="1"/>
  <c r="BO157" i="1"/>
  <c r="BO168" i="1"/>
  <c r="BO158" i="1"/>
  <c r="BN160" i="1"/>
  <c r="BO160" i="1"/>
  <c r="BN161" i="1"/>
  <c r="BO166" i="1" s="1"/>
  <c r="BO161" i="1"/>
  <c r="BN166" i="1"/>
  <c r="BN167" i="1"/>
  <c r="BN168" i="1"/>
  <c r="BN170" i="1"/>
  <c r="BN146" i="1"/>
  <c r="BN143" i="1"/>
  <c r="BO126" i="1"/>
  <c r="BO127" i="1"/>
  <c r="BN206" i="1" s="1"/>
  <c r="BO128" i="1"/>
  <c r="BO130" i="1"/>
  <c r="BN207" i="1" s="1"/>
  <c r="BO131" i="1"/>
  <c r="BN208" i="1" s="1"/>
  <c r="BO134" i="1"/>
  <c r="BO136" i="1" s="1"/>
  <c r="BO135" i="1"/>
  <c r="BO138" i="1"/>
  <c r="BO140" i="1" s="1"/>
  <c r="BO139" i="1"/>
  <c r="BN209" i="1" l="1"/>
  <c r="BO132" i="1"/>
  <c r="BO145" i="1"/>
  <c r="BN175" i="1" s="1"/>
  <c r="BO143" i="1"/>
  <c r="BO146" i="1" s="1"/>
  <c r="BN176" i="1" s="1"/>
  <c r="BO144" i="1"/>
  <c r="BO170" i="1"/>
  <c r="BN126" i="1"/>
  <c r="BN127" i="1"/>
  <c r="BN128" i="1"/>
  <c r="BN130" i="1"/>
  <c r="BN131" i="1"/>
  <c r="BN132" i="1"/>
  <c r="BN134" i="1"/>
  <c r="BN136" i="1" s="1"/>
  <c r="BN135" i="1"/>
  <c r="BN138" i="1"/>
  <c r="BN139" i="1"/>
  <c r="BM126" i="1"/>
  <c r="BO150" i="1" l="1"/>
  <c r="BO148" i="1"/>
  <c r="BN174" i="1"/>
  <c r="BO147" i="1"/>
  <c r="BO151" i="1"/>
  <c r="BO153" i="1"/>
  <c r="BO149" i="1"/>
  <c r="BN140" i="1"/>
  <c r="BN144" i="1"/>
  <c r="BN149" i="1" s="1"/>
  <c r="BN150" i="1"/>
  <c r="BN145" i="1"/>
  <c r="BM135" i="1" l="1"/>
  <c r="BM127" i="1"/>
  <c r="BM128" i="1" s="1"/>
  <c r="BM130" i="1"/>
  <c r="BM131" i="1"/>
  <c r="BM134" i="1"/>
  <c r="BM136" i="1" s="1"/>
  <c r="BM138" i="1"/>
  <c r="BM139" i="1"/>
  <c r="BM157" i="1"/>
  <c r="BM158" i="1"/>
  <c r="BM198" i="1" s="1"/>
  <c r="BM160" i="1"/>
  <c r="BM187" i="1"/>
  <c r="BM191" i="1"/>
  <c r="BM192" i="1"/>
  <c r="BM194" i="1"/>
  <c r="BM197" i="1"/>
  <c r="BL131" i="1"/>
  <c r="BM140" i="1" l="1"/>
  <c r="BM132" i="1"/>
  <c r="BM145" i="1" s="1"/>
  <c r="BM144" i="1"/>
  <c r="BM143" i="1"/>
  <c r="CM192" i="1"/>
  <c r="CN192" i="1" s="1"/>
  <c r="CN191" i="1"/>
  <c r="CM191" i="1"/>
  <c r="CM146" i="1"/>
  <c r="CM147" i="1"/>
  <c r="CM148" i="1"/>
  <c r="CM152" i="1"/>
  <c r="CM154" i="1"/>
  <c r="CM155" i="1"/>
  <c r="CM156" i="1"/>
  <c r="CM159" i="1"/>
  <c r="CM118" i="1"/>
  <c r="CM119" i="1"/>
  <c r="CM120" i="1"/>
  <c r="CM121" i="1"/>
  <c r="CM122" i="1"/>
  <c r="CM123" i="1"/>
  <c r="CM124" i="1"/>
  <c r="CM125" i="1"/>
  <c r="CM129" i="1"/>
  <c r="CM133" i="1"/>
  <c r="CM137" i="1"/>
  <c r="CM141" i="1"/>
  <c r="CM142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7" i="1"/>
  <c r="CM68" i="1"/>
  <c r="CM69" i="1"/>
  <c r="CM70" i="1"/>
  <c r="CM71" i="1"/>
  <c r="CM72" i="1"/>
  <c r="CM73" i="1"/>
  <c r="CM165" i="1" s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K9" i="1"/>
  <c r="CK8" i="1"/>
  <c r="CM168" i="1" l="1"/>
  <c r="CM167" i="1"/>
  <c r="CM164" i="1"/>
  <c r="CM166" i="1"/>
  <c r="BL126" i="1"/>
  <c r="BL127" i="1"/>
  <c r="BL128" i="1"/>
  <c r="BL130" i="1"/>
  <c r="BL134" i="1"/>
  <c r="BL135" i="1"/>
  <c r="BL138" i="1"/>
  <c r="BL139" i="1"/>
  <c r="BL157" i="1"/>
  <c r="BL158" i="1"/>
  <c r="BL160" i="1"/>
  <c r="BL187" i="1"/>
  <c r="BL191" i="1"/>
  <c r="BL192" i="1"/>
  <c r="BL194" i="1" s="1"/>
  <c r="BK126" i="1"/>
  <c r="CM126" i="1" s="1"/>
  <c r="CM170" i="1" l="1"/>
  <c r="CN165" i="1" s="1"/>
  <c r="BL140" i="1"/>
  <c r="BL197" i="1"/>
  <c r="BL132" i="1"/>
  <c r="BL136" i="1"/>
  <c r="BL144" i="1"/>
  <c r="BM149" i="1" s="1"/>
  <c r="BL198" i="1"/>
  <c r="BL143" i="1"/>
  <c r="BM150" i="1" s="1"/>
  <c r="CN168" i="1" l="1"/>
  <c r="CN167" i="1"/>
  <c r="CN164" i="1"/>
  <c r="CN166" i="1"/>
  <c r="BL145" i="1"/>
  <c r="BV25" i="1"/>
  <c r="BV24" i="1"/>
  <c r="BV21" i="1"/>
  <c r="BV20" i="1"/>
  <c r="BV17" i="1"/>
  <c r="BV16" i="1"/>
  <c r="BV13" i="1"/>
  <c r="BV12" i="1"/>
  <c r="BV9" i="1"/>
  <c r="BV126" i="1"/>
  <c r="BS126" i="1"/>
  <c r="BR126" i="1"/>
  <c r="BS85" i="1" l="1"/>
  <c r="BR85" i="1"/>
  <c r="BT85" i="1" s="1"/>
  <c r="BS84" i="1"/>
  <c r="BT84" i="1" s="1"/>
  <c r="BR84" i="1"/>
  <c r="BS81" i="1"/>
  <c r="BR81" i="1"/>
  <c r="BS80" i="1"/>
  <c r="BR80" i="1"/>
  <c r="BT80" i="1" s="1"/>
  <c r="BR77" i="1"/>
  <c r="BS77" i="1"/>
  <c r="BS76" i="1"/>
  <c r="BR76" i="1"/>
  <c r="BT81" i="1"/>
  <c r="BT77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BF236" i="1"/>
  <c r="BG236" i="1"/>
  <c r="BH236" i="1"/>
  <c r="BI236" i="1"/>
  <c r="BJ236" i="1"/>
  <c r="BK236" i="1" s="1"/>
  <c r="BL236" i="1" s="1"/>
  <c r="BM236" i="1" s="1"/>
  <c r="BJ235" i="1"/>
  <c r="BK235" i="1" s="1"/>
  <c r="BL235" i="1" s="1"/>
  <c r="BM235" i="1" s="1"/>
  <c r="BF235" i="1"/>
  <c r="BB235" i="1"/>
  <c r="AX235" i="1"/>
  <c r="AT235" i="1"/>
  <c r="AU235" i="1" s="1"/>
  <c r="AV235" i="1" s="1"/>
  <c r="AW235" i="1" s="1"/>
  <c r="AP235" i="1"/>
  <c r="AL235" i="1"/>
  <c r="AH235" i="1"/>
  <c r="AD235" i="1"/>
  <c r="AE235" i="1" s="1"/>
  <c r="AF235" i="1" s="1"/>
  <c r="AG235" i="1" s="1"/>
  <c r="Z235" i="1"/>
  <c r="V235" i="1"/>
  <c r="R235" i="1"/>
  <c r="N235" i="1"/>
  <c r="O235" i="1" s="1"/>
  <c r="P235" i="1" s="1"/>
  <c r="Q235" i="1" s="1"/>
  <c r="J235" i="1"/>
  <c r="F235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BF234" i="1"/>
  <c r="BG234" i="1"/>
  <c r="BH234" i="1"/>
  <c r="BI234" i="1"/>
  <c r="BJ234" i="1"/>
  <c r="BK234" i="1" s="1"/>
  <c r="BL234" i="1" s="1"/>
  <c r="BM234" i="1" s="1"/>
  <c r="G235" i="1"/>
  <c r="H235" i="1"/>
  <c r="I235" i="1" s="1"/>
  <c r="K235" i="1"/>
  <c r="L235" i="1"/>
  <c r="M235" i="1"/>
  <c r="S235" i="1"/>
  <c r="T235" i="1" s="1"/>
  <c r="U235" i="1" s="1"/>
  <c r="W235" i="1"/>
  <c r="X235" i="1"/>
  <c r="Y235" i="1" s="1"/>
  <c r="AA235" i="1"/>
  <c r="AB235" i="1"/>
  <c r="AC235" i="1"/>
  <c r="AI235" i="1"/>
  <c r="AJ235" i="1" s="1"/>
  <c r="AK235" i="1" s="1"/>
  <c r="AM235" i="1"/>
  <c r="AN235" i="1"/>
  <c r="AO235" i="1" s="1"/>
  <c r="AQ235" i="1"/>
  <c r="AR235" i="1"/>
  <c r="AS235" i="1"/>
  <c r="AY235" i="1"/>
  <c r="AZ235" i="1" s="1"/>
  <c r="BA235" i="1" s="1"/>
  <c r="BC235" i="1"/>
  <c r="BD235" i="1"/>
  <c r="BE235" i="1" s="1"/>
  <c r="BG235" i="1"/>
  <c r="BH235" i="1"/>
  <c r="BI235" i="1"/>
  <c r="BJ233" i="1"/>
  <c r="BF233" i="1"/>
  <c r="BB233" i="1"/>
  <c r="AX233" i="1"/>
  <c r="AY233" i="1" s="1"/>
  <c r="AZ233" i="1" s="1"/>
  <c r="BA233" i="1" s="1"/>
  <c r="AT233" i="1"/>
  <c r="AP233" i="1"/>
  <c r="AL233" i="1"/>
  <c r="AH233" i="1"/>
  <c r="AI233" i="1" s="1"/>
  <c r="AJ233" i="1" s="1"/>
  <c r="AK233" i="1" s="1"/>
  <c r="AD233" i="1"/>
  <c r="Z233" i="1"/>
  <c r="V233" i="1"/>
  <c r="R233" i="1"/>
  <c r="S233" i="1" s="1"/>
  <c r="T233" i="1" s="1"/>
  <c r="U233" i="1" s="1"/>
  <c r="N233" i="1"/>
  <c r="J233" i="1"/>
  <c r="F233" i="1"/>
  <c r="F232" i="1"/>
  <c r="G232" i="1" s="1"/>
  <c r="H232" i="1" s="1"/>
  <c r="I232" i="1" s="1"/>
  <c r="J232" i="1"/>
  <c r="K232" i="1" s="1"/>
  <c r="L232" i="1" s="1"/>
  <c r="M232" i="1" s="1"/>
  <c r="N232" i="1"/>
  <c r="O232" i="1" s="1"/>
  <c r="P232" i="1" s="1"/>
  <c r="Q232" i="1" s="1"/>
  <c r="R232" i="1"/>
  <c r="S232" i="1" s="1"/>
  <c r="T232" i="1" s="1"/>
  <c r="U232" i="1" s="1"/>
  <c r="V232" i="1"/>
  <c r="W232" i="1" s="1"/>
  <c r="X232" i="1" s="1"/>
  <c r="Y232" i="1" s="1"/>
  <c r="Z232" i="1"/>
  <c r="AA232" i="1" s="1"/>
  <c r="AB232" i="1" s="1"/>
  <c r="AC232" i="1" s="1"/>
  <c r="AD232" i="1"/>
  <c r="AE232" i="1" s="1"/>
  <c r="AF232" i="1" s="1"/>
  <c r="AG232" i="1" s="1"/>
  <c r="AH232" i="1"/>
  <c r="AI232" i="1" s="1"/>
  <c r="AJ232" i="1" s="1"/>
  <c r="AK232" i="1" s="1"/>
  <c r="AL232" i="1"/>
  <c r="AM232" i="1" s="1"/>
  <c r="AN232" i="1" s="1"/>
  <c r="AO232" i="1" s="1"/>
  <c r="AP232" i="1"/>
  <c r="AQ232" i="1" s="1"/>
  <c r="AR232" i="1" s="1"/>
  <c r="AS232" i="1" s="1"/>
  <c r="AT232" i="1"/>
  <c r="AU232" i="1" s="1"/>
  <c r="AV232" i="1" s="1"/>
  <c r="AW232" i="1" s="1"/>
  <c r="AX232" i="1"/>
  <c r="AY232" i="1" s="1"/>
  <c r="AZ232" i="1" s="1"/>
  <c r="BA232" i="1" s="1"/>
  <c r="BB232" i="1"/>
  <c r="BC232" i="1" s="1"/>
  <c r="BD232" i="1" s="1"/>
  <c r="BE232" i="1" s="1"/>
  <c r="BF232" i="1"/>
  <c r="BG232" i="1" s="1"/>
  <c r="BH232" i="1" s="1"/>
  <c r="BI232" i="1" s="1"/>
  <c r="BJ232" i="1"/>
  <c r="BK232" i="1" s="1"/>
  <c r="BL232" i="1" s="1"/>
  <c r="BM232" i="1" s="1"/>
  <c r="G233" i="1"/>
  <c r="H233" i="1" s="1"/>
  <c r="I233" i="1" s="1"/>
  <c r="K233" i="1"/>
  <c r="L233" i="1" s="1"/>
  <c r="M233" i="1" s="1"/>
  <c r="O233" i="1"/>
  <c r="P233" i="1" s="1"/>
  <c r="Q233" i="1" s="1"/>
  <c r="W233" i="1"/>
  <c r="X233" i="1" s="1"/>
  <c r="Y233" i="1" s="1"/>
  <c r="AA233" i="1"/>
  <c r="AB233" i="1" s="1"/>
  <c r="AC233" i="1" s="1"/>
  <c r="AE233" i="1"/>
  <c r="AF233" i="1" s="1"/>
  <c r="AG233" i="1" s="1"/>
  <c r="AM233" i="1"/>
  <c r="AN233" i="1" s="1"/>
  <c r="AO233" i="1" s="1"/>
  <c r="AQ233" i="1"/>
  <c r="AR233" i="1" s="1"/>
  <c r="AS233" i="1" s="1"/>
  <c r="AU233" i="1"/>
  <c r="AV233" i="1" s="1"/>
  <c r="AW233" i="1" s="1"/>
  <c r="BC233" i="1"/>
  <c r="BD233" i="1" s="1"/>
  <c r="BE233" i="1" s="1"/>
  <c r="BG233" i="1"/>
  <c r="BH233" i="1" s="1"/>
  <c r="BI233" i="1"/>
  <c r="BK233" i="1"/>
  <c r="BL233" i="1" s="1"/>
  <c r="BM233" i="1" s="1"/>
  <c r="BJ231" i="1"/>
  <c r="BK231" i="1" s="1"/>
  <c r="BL231" i="1" s="1"/>
  <c r="BM231" i="1" s="1"/>
  <c r="BF231" i="1"/>
  <c r="BB231" i="1"/>
  <c r="AX231" i="1"/>
  <c r="AT231" i="1"/>
  <c r="AU231" i="1" s="1"/>
  <c r="AV231" i="1" s="1"/>
  <c r="AW231" i="1" s="1"/>
  <c r="AP231" i="1"/>
  <c r="AL231" i="1"/>
  <c r="AH231" i="1"/>
  <c r="AD231" i="1"/>
  <c r="AE231" i="1" s="1"/>
  <c r="AF231" i="1" s="1"/>
  <c r="AG231" i="1" s="1"/>
  <c r="Z231" i="1"/>
  <c r="V231" i="1"/>
  <c r="R231" i="1"/>
  <c r="N231" i="1"/>
  <c r="O231" i="1" s="1"/>
  <c r="P231" i="1" s="1"/>
  <c r="Q231" i="1" s="1"/>
  <c r="J231" i="1"/>
  <c r="F231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BF230" i="1"/>
  <c r="BG230" i="1"/>
  <c r="BH230" i="1"/>
  <c r="BI230" i="1"/>
  <c r="BJ230" i="1"/>
  <c r="BK230" i="1" s="1"/>
  <c r="BL230" i="1" s="1"/>
  <c r="BM230" i="1" s="1"/>
  <c r="G231" i="1"/>
  <c r="H231" i="1"/>
  <c r="I231" i="1" s="1"/>
  <c r="K231" i="1"/>
  <c r="L231" i="1"/>
  <c r="M231" i="1"/>
  <c r="S231" i="1"/>
  <c r="T231" i="1" s="1"/>
  <c r="U231" i="1" s="1"/>
  <c r="W231" i="1"/>
  <c r="X231" i="1"/>
  <c r="Y231" i="1" s="1"/>
  <c r="AA231" i="1"/>
  <c r="AB231" i="1"/>
  <c r="AC231" i="1"/>
  <c r="AI231" i="1"/>
  <c r="AJ231" i="1" s="1"/>
  <c r="AK231" i="1" s="1"/>
  <c r="AM231" i="1"/>
  <c r="AN231" i="1"/>
  <c r="AO231" i="1" s="1"/>
  <c r="AQ231" i="1"/>
  <c r="AR231" i="1"/>
  <c r="AS231" i="1"/>
  <c r="AY231" i="1"/>
  <c r="AZ231" i="1" s="1"/>
  <c r="BA231" i="1" s="1"/>
  <c r="BC231" i="1"/>
  <c r="BD231" i="1"/>
  <c r="BE231" i="1" s="1"/>
  <c r="BG231" i="1"/>
  <c r="BH231" i="1"/>
  <c r="BI231" i="1"/>
  <c r="BJ229" i="1"/>
  <c r="BK229" i="1" s="1"/>
  <c r="BL229" i="1" s="1"/>
  <c r="BM229" i="1" s="1"/>
  <c r="BF229" i="1"/>
  <c r="BB229" i="1"/>
  <c r="BC229" i="1" s="1"/>
  <c r="BD229" i="1" s="1"/>
  <c r="BE229" i="1" s="1"/>
  <c r="AX229" i="1"/>
  <c r="AT229" i="1"/>
  <c r="AP229" i="1"/>
  <c r="AQ229" i="1" s="1"/>
  <c r="AR229" i="1" s="1"/>
  <c r="AS229" i="1" s="1"/>
  <c r="AL229" i="1"/>
  <c r="AH229" i="1"/>
  <c r="AD229" i="1"/>
  <c r="Z229" i="1"/>
  <c r="AA229" i="1" s="1"/>
  <c r="AB229" i="1" s="1"/>
  <c r="AC229" i="1" s="1"/>
  <c r="V229" i="1"/>
  <c r="R229" i="1"/>
  <c r="N229" i="1"/>
  <c r="J229" i="1"/>
  <c r="K229" i="1" s="1"/>
  <c r="L229" i="1" s="1"/>
  <c r="M229" i="1" s="1"/>
  <c r="F229" i="1"/>
  <c r="F228" i="1"/>
  <c r="G228" i="1" s="1"/>
  <c r="H228" i="1" s="1"/>
  <c r="I228" i="1" s="1"/>
  <c r="J228" i="1"/>
  <c r="K228" i="1" s="1"/>
  <c r="L228" i="1" s="1"/>
  <c r="M228" i="1" s="1"/>
  <c r="N228" i="1"/>
  <c r="O228" i="1" s="1"/>
  <c r="P228" i="1" s="1"/>
  <c r="Q228" i="1" s="1"/>
  <c r="R228" i="1"/>
  <c r="S228" i="1" s="1"/>
  <c r="T228" i="1" s="1"/>
  <c r="U228" i="1" s="1"/>
  <c r="V228" i="1"/>
  <c r="W228" i="1" s="1"/>
  <c r="X228" i="1" s="1"/>
  <c r="Y228" i="1" s="1"/>
  <c r="Z228" i="1"/>
  <c r="AA228" i="1" s="1"/>
  <c r="AB228" i="1" s="1"/>
  <c r="AC228" i="1" s="1"/>
  <c r="AD228" i="1"/>
  <c r="AE228" i="1" s="1"/>
  <c r="AF228" i="1" s="1"/>
  <c r="AG228" i="1" s="1"/>
  <c r="AH228" i="1"/>
  <c r="AI228" i="1" s="1"/>
  <c r="AJ228" i="1" s="1"/>
  <c r="AK228" i="1" s="1"/>
  <c r="AL228" i="1"/>
  <c r="AM228" i="1" s="1"/>
  <c r="AN228" i="1" s="1"/>
  <c r="AO228" i="1" s="1"/>
  <c r="AP228" i="1"/>
  <c r="AQ228" i="1" s="1"/>
  <c r="AR228" i="1" s="1"/>
  <c r="AS228" i="1" s="1"/>
  <c r="AT228" i="1"/>
  <c r="AU228" i="1" s="1"/>
  <c r="AV228" i="1" s="1"/>
  <c r="AW228" i="1" s="1"/>
  <c r="AX228" i="1"/>
  <c r="AY228" i="1" s="1"/>
  <c r="AZ228" i="1" s="1"/>
  <c r="BA228" i="1" s="1"/>
  <c r="BB228" i="1"/>
  <c r="BC228" i="1" s="1"/>
  <c r="BD228" i="1" s="1"/>
  <c r="BE228" i="1" s="1"/>
  <c r="BF228" i="1"/>
  <c r="BG228" i="1" s="1"/>
  <c r="BH228" i="1" s="1"/>
  <c r="BI228" i="1" s="1"/>
  <c r="BJ228" i="1"/>
  <c r="BK228" i="1" s="1"/>
  <c r="BL228" i="1" s="1"/>
  <c r="BM228" i="1" s="1"/>
  <c r="G229" i="1"/>
  <c r="H229" i="1" s="1"/>
  <c r="I229" i="1" s="1"/>
  <c r="O229" i="1"/>
  <c r="P229" i="1" s="1"/>
  <c r="Q229" i="1" s="1"/>
  <c r="S229" i="1"/>
  <c r="T229" i="1" s="1"/>
  <c r="U229" i="1" s="1"/>
  <c r="W229" i="1"/>
  <c r="X229" i="1" s="1"/>
  <c r="Y229" i="1" s="1"/>
  <c r="AE229" i="1"/>
  <c r="AF229" i="1" s="1"/>
  <c r="AG229" i="1" s="1"/>
  <c r="AI229" i="1"/>
  <c r="AJ229" i="1" s="1"/>
  <c r="AK229" i="1" s="1"/>
  <c r="AM229" i="1"/>
  <c r="AN229" i="1" s="1"/>
  <c r="AO229" i="1" s="1"/>
  <c r="AU229" i="1"/>
  <c r="AV229" i="1" s="1"/>
  <c r="AW229" i="1"/>
  <c r="AY229" i="1"/>
  <c r="AZ229" i="1" s="1"/>
  <c r="BA229" i="1" s="1"/>
  <c r="BG229" i="1"/>
  <c r="BH229" i="1" s="1"/>
  <c r="BI229" i="1" s="1"/>
  <c r="BJ227" i="1"/>
  <c r="BK227" i="1" s="1"/>
  <c r="BL227" i="1" s="1"/>
  <c r="BM227" i="1" s="1"/>
  <c r="BF227" i="1"/>
  <c r="BB227" i="1"/>
  <c r="BC227" i="1" s="1"/>
  <c r="BD227" i="1" s="1"/>
  <c r="BE227" i="1" s="1"/>
  <c r="AX227" i="1"/>
  <c r="AY227" i="1" s="1"/>
  <c r="AZ227" i="1" s="1"/>
  <c r="BA227" i="1" s="1"/>
  <c r="AT227" i="1"/>
  <c r="AP227" i="1"/>
  <c r="AL227" i="1"/>
  <c r="AH227" i="1"/>
  <c r="AI227" i="1" s="1"/>
  <c r="AJ227" i="1" s="1"/>
  <c r="AK227" i="1" s="1"/>
  <c r="AD227" i="1"/>
  <c r="Z227" i="1"/>
  <c r="V227" i="1"/>
  <c r="R227" i="1"/>
  <c r="S227" i="1" s="1"/>
  <c r="T227" i="1" s="1"/>
  <c r="U227" i="1" s="1"/>
  <c r="N227" i="1"/>
  <c r="J227" i="1"/>
  <c r="F227" i="1"/>
  <c r="F226" i="1"/>
  <c r="G226" i="1" s="1"/>
  <c r="H226" i="1" s="1"/>
  <c r="I226" i="1" s="1"/>
  <c r="J226" i="1"/>
  <c r="K226" i="1" s="1"/>
  <c r="L226" i="1" s="1"/>
  <c r="M226" i="1" s="1"/>
  <c r="N226" i="1"/>
  <c r="O226" i="1" s="1"/>
  <c r="P226" i="1" s="1"/>
  <c r="Q226" i="1" s="1"/>
  <c r="R226" i="1"/>
  <c r="S226" i="1" s="1"/>
  <c r="T226" i="1" s="1"/>
  <c r="U226" i="1" s="1"/>
  <c r="V226" i="1"/>
  <c r="W226" i="1" s="1"/>
  <c r="X226" i="1" s="1"/>
  <c r="Y226" i="1" s="1"/>
  <c r="Z226" i="1"/>
  <c r="AA226" i="1" s="1"/>
  <c r="AB226" i="1" s="1"/>
  <c r="AC226" i="1" s="1"/>
  <c r="AD226" i="1"/>
  <c r="AE226" i="1" s="1"/>
  <c r="AF226" i="1" s="1"/>
  <c r="AG226" i="1" s="1"/>
  <c r="AH226" i="1"/>
  <c r="AI226" i="1" s="1"/>
  <c r="AJ226" i="1" s="1"/>
  <c r="AK226" i="1" s="1"/>
  <c r="AL226" i="1"/>
  <c r="AM226" i="1" s="1"/>
  <c r="AN226" i="1" s="1"/>
  <c r="AO226" i="1" s="1"/>
  <c r="AP226" i="1"/>
  <c r="AQ226" i="1" s="1"/>
  <c r="AR226" i="1" s="1"/>
  <c r="AS226" i="1" s="1"/>
  <c r="AT226" i="1"/>
  <c r="AU226" i="1" s="1"/>
  <c r="AV226" i="1" s="1"/>
  <c r="AW226" i="1" s="1"/>
  <c r="AX226" i="1"/>
  <c r="AY226" i="1" s="1"/>
  <c r="AZ226" i="1" s="1"/>
  <c r="BA226" i="1" s="1"/>
  <c r="BB226" i="1"/>
  <c r="BC226" i="1" s="1"/>
  <c r="BD226" i="1" s="1"/>
  <c r="BE226" i="1" s="1"/>
  <c r="BF226" i="1"/>
  <c r="BG226" i="1" s="1"/>
  <c r="BH226" i="1" s="1"/>
  <c r="BI226" i="1" s="1"/>
  <c r="BJ226" i="1"/>
  <c r="BK226" i="1" s="1"/>
  <c r="BL226" i="1" s="1"/>
  <c r="BM226" i="1" s="1"/>
  <c r="G227" i="1"/>
  <c r="H227" i="1" s="1"/>
  <c r="I227" i="1" s="1"/>
  <c r="K227" i="1"/>
  <c r="L227" i="1" s="1"/>
  <c r="M227" i="1" s="1"/>
  <c r="O227" i="1"/>
  <c r="P227" i="1" s="1"/>
  <c r="Q227" i="1" s="1"/>
  <c r="W227" i="1"/>
  <c r="X227" i="1" s="1"/>
  <c r="Y227" i="1" s="1"/>
  <c r="AA227" i="1"/>
  <c r="AB227" i="1" s="1"/>
  <c r="AC227" i="1" s="1"/>
  <c r="AE227" i="1"/>
  <c r="AF227" i="1" s="1"/>
  <c r="AG227" i="1" s="1"/>
  <c r="AM227" i="1"/>
  <c r="AN227" i="1" s="1"/>
  <c r="AO227" i="1" s="1"/>
  <c r="AQ227" i="1"/>
  <c r="AR227" i="1" s="1"/>
  <c r="AS227" i="1" s="1"/>
  <c r="AU227" i="1"/>
  <c r="AV227" i="1" s="1"/>
  <c r="AW227" i="1"/>
  <c r="BG227" i="1"/>
  <c r="BH227" i="1" s="1"/>
  <c r="BI227" i="1"/>
  <c r="BJ225" i="1"/>
  <c r="BK225" i="1" s="1"/>
  <c r="BL225" i="1" s="1"/>
  <c r="BM225" i="1" s="1"/>
  <c r="BF225" i="1"/>
  <c r="BB225" i="1"/>
  <c r="BC225" i="1" s="1"/>
  <c r="BD225" i="1" s="1"/>
  <c r="BE225" i="1" s="1"/>
  <c r="AX225" i="1"/>
  <c r="AY225" i="1" s="1"/>
  <c r="AZ225" i="1" s="1"/>
  <c r="BA225" i="1" s="1"/>
  <c r="AT225" i="1"/>
  <c r="AP225" i="1"/>
  <c r="AL225" i="1"/>
  <c r="AH225" i="1"/>
  <c r="AI225" i="1" s="1"/>
  <c r="AJ225" i="1" s="1"/>
  <c r="AK225" i="1" s="1"/>
  <c r="AD225" i="1"/>
  <c r="Z225" i="1"/>
  <c r="V225" i="1"/>
  <c r="R225" i="1"/>
  <c r="S225" i="1" s="1"/>
  <c r="T225" i="1" s="1"/>
  <c r="U225" i="1" s="1"/>
  <c r="N225" i="1"/>
  <c r="J225" i="1"/>
  <c r="F225" i="1"/>
  <c r="F224" i="1"/>
  <c r="G224" i="1" s="1"/>
  <c r="H224" i="1" s="1"/>
  <c r="I224" i="1" s="1"/>
  <c r="J224" i="1"/>
  <c r="K224" i="1" s="1"/>
  <c r="L224" i="1" s="1"/>
  <c r="M224" i="1" s="1"/>
  <c r="N224" i="1"/>
  <c r="O224" i="1" s="1"/>
  <c r="P224" i="1" s="1"/>
  <c r="Q224" i="1" s="1"/>
  <c r="R224" i="1"/>
  <c r="S224" i="1" s="1"/>
  <c r="T224" i="1" s="1"/>
  <c r="U224" i="1" s="1"/>
  <c r="V224" i="1"/>
  <c r="W224" i="1" s="1"/>
  <c r="X224" i="1" s="1"/>
  <c r="Y224" i="1" s="1"/>
  <c r="Z224" i="1"/>
  <c r="AA224" i="1" s="1"/>
  <c r="AB224" i="1" s="1"/>
  <c r="AC224" i="1" s="1"/>
  <c r="AD224" i="1"/>
  <c r="AE224" i="1" s="1"/>
  <c r="AF224" i="1" s="1"/>
  <c r="AG224" i="1" s="1"/>
  <c r="AH224" i="1"/>
  <c r="AI224" i="1" s="1"/>
  <c r="AJ224" i="1" s="1"/>
  <c r="AK224" i="1" s="1"/>
  <c r="AL224" i="1"/>
  <c r="AM224" i="1" s="1"/>
  <c r="AN224" i="1" s="1"/>
  <c r="AO224" i="1" s="1"/>
  <c r="AP224" i="1"/>
  <c r="AQ224" i="1" s="1"/>
  <c r="AR224" i="1" s="1"/>
  <c r="AS224" i="1" s="1"/>
  <c r="AT224" i="1"/>
  <c r="AU224" i="1" s="1"/>
  <c r="AV224" i="1" s="1"/>
  <c r="AW224" i="1" s="1"/>
  <c r="AX224" i="1"/>
  <c r="AY224" i="1" s="1"/>
  <c r="AZ224" i="1" s="1"/>
  <c r="BA224" i="1" s="1"/>
  <c r="BB224" i="1"/>
  <c r="BC224" i="1" s="1"/>
  <c r="BD224" i="1" s="1"/>
  <c r="BE224" i="1" s="1"/>
  <c r="BF224" i="1"/>
  <c r="BG224" i="1" s="1"/>
  <c r="BH224" i="1" s="1"/>
  <c r="BI224" i="1" s="1"/>
  <c r="BJ224" i="1"/>
  <c r="BK224" i="1" s="1"/>
  <c r="BL224" i="1" s="1"/>
  <c r="BM224" i="1" s="1"/>
  <c r="G225" i="1"/>
  <c r="H225" i="1" s="1"/>
  <c r="I225" i="1" s="1"/>
  <c r="K225" i="1"/>
  <c r="L225" i="1" s="1"/>
  <c r="M225" i="1" s="1"/>
  <c r="O225" i="1"/>
  <c r="P225" i="1" s="1"/>
  <c r="Q225" i="1" s="1"/>
  <c r="W225" i="1"/>
  <c r="X225" i="1" s="1"/>
  <c r="Y225" i="1" s="1"/>
  <c r="AA225" i="1"/>
  <c r="AB225" i="1" s="1"/>
  <c r="AC225" i="1" s="1"/>
  <c r="AE225" i="1"/>
  <c r="AF225" i="1" s="1"/>
  <c r="AG225" i="1" s="1"/>
  <c r="AM225" i="1"/>
  <c r="AN225" i="1" s="1"/>
  <c r="AO225" i="1" s="1"/>
  <c r="AQ225" i="1"/>
  <c r="AR225" i="1" s="1"/>
  <c r="AS225" i="1" s="1"/>
  <c r="AU225" i="1"/>
  <c r="AV225" i="1" s="1"/>
  <c r="AW225" i="1"/>
  <c r="BG225" i="1"/>
  <c r="BH225" i="1" s="1"/>
  <c r="BI225" i="1"/>
  <c r="BJ223" i="1"/>
  <c r="BK223" i="1" s="1"/>
  <c r="BL223" i="1" s="1"/>
  <c r="BM223" i="1" s="1"/>
  <c r="BF223" i="1"/>
  <c r="BG223" i="1" s="1"/>
  <c r="BH223" i="1" s="1"/>
  <c r="BI223" i="1" s="1"/>
  <c r="BB223" i="1"/>
  <c r="BC223" i="1" s="1"/>
  <c r="BD223" i="1" s="1"/>
  <c r="BE223" i="1" s="1"/>
  <c r="AX223" i="1"/>
  <c r="AY223" i="1" s="1"/>
  <c r="AZ223" i="1" s="1"/>
  <c r="BA223" i="1" s="1"/>
  <c r="AT223" i="1"/>
  <c r="AP223" i="1"/>
  <c r="AL223" i="1"/>
  <c r="AH223" i="1"/>
  <c r="AI223" i="1" s="1"/>
  <c r="AJ223" i="1" s="1"/>
  <c r="AK223" i="1" s="1"/>
  <c r="AD223" i="1"/>
  <c r="Z223" i="1"/>
  <c r="V223" i="1"/>
  <c r="R223" i="1"/>
  <c r="S223" i="1" s="1"/>
  <c r="T223" i="1" s="1"/>
  <c r="U223" i="1" s="1"/>
  <c r="N223" i="1"/>
  <c r="J223" i="1"/>
  <c r="F223" i="1"/>
  <c r="F222" i="1"/>
  <c r="G222" i="1" s="1"/>
  <c r="H222" i="1" s="1"/>
  <c r="I222" i="1" s="1"/>
  <c r="J222" i="1"/>
  <c r="K222" i="1" s="1"/>
  <c r="L222" i="1" s="1"/>
  <c r="M222" i="1" s="1"/>
  <c r="N222" i="1"/>
  <c r="O222" i="1" s="1"/>
  <c r="P222" i="1" s="1"/>
  <c r="Q222" i="1" s="1"/>
  <c r="R222" i="1"/>
  <c r="S222" i="1" s="1"/>
  <c r="T222" i="1" s="1"/>
  <c r="U222" i="1" s="1"/>
  <c r="V222" i="1"/>
  <c r="W222" i="1" s="1"/>
  <c r="X222" i="1" s="1"/>
  <c r="Y222" i="1" s="1"/>
  <c r="Z222" i="1"/>
  <c r="AA222" i="1" s="1"/>
  <c r="AB222" i="1" s="1"/>
  <c r="AC222" i="1" s="1"/>
  <c r="AD222" i="1"/>
  <c r="AE222" i="1" s="1"/>
  <c r="AF222" i="1" s="1"/>
  <c r="AG222" i="1" s="1"/>
  <c r="AH222" i="1"/>
  <c r="AI222" i="1" s="1"/>
  <c r="AJ222" i="1" s="1"/>
  <c r="AK222" i="1" s="1"/>
  <c r="AL222" i="1"/>
  <c r="AM222" i="1" s="1"/>
  <c r="AN222" i="1" s="1"/>
  <c r="AO222" i="1" s="1"/>
  <c r="AP222" i="1"/>
  <c r="AQ222" i="1" s="1"/>
  <c r="AR222" i="1" s="1"/>
  <c r="AS222" i="1" s="1"/>
  <c r="AT222" i="1"/>
  <c r="AU222" i="1" s="1"/>
  <c r="AV222" i="1" s="1"/>
  <c r="AW222" i="1" s="1"/>
  <c r="AX222" i="1"/>
  <c r="AY222" i="1" s="1"/>
  <c r="AZ222" i="1" s="1"/>
  <c r="BA222" i="1" s="1"/>
  <c r="BB222" i="1"/>
  <c r="BC222" i="1" s="1"/>
  <c r="BD222" i="1" s="1"/>
  <c r="BE222" i="1" s="1"/>
  <c r="BF222" i="1"/>
  <c r="BG222" i="1" s="1"/>
  <c r="BH222" i="1" s="1"/>
  <c r="BI222" i="1" s="1"/>
  <c r="BJ222" i="1"/>
  <c r="BK222" i="1" s="1"/>
  <c r="BL222" i="1" s="1"/>
  <c r="BM222" i="1" s="1"/>
  <c r="G223" i="1"/>
  <c r="H223" i="1" s="1"/>
  <c r="I223" i="1" s="1"/>
  <c r="K223" i="1"/>
  <c r="L223" i="1" s="1"/>
  <c r="M223" i="1" s="1"/>
  <c r="O223" i="1"/>
  <c r="P223" i="1" s="1"/>
  <c r="Q223" i="1" s="1"/>
  <c r="W223" i="1"/>
  <c r="X223" i="1" s="1"/>
  <c r="Y223" i="1" s="1"/>
  <c r="AA223" i="1"/>
  <c r="AB223" i="1" s="1"/>
  <c r="AC223" i="1" s="1"/>
  <c r="AE223" i="1"/>
  <c r="AF223" i="1" s="1"/>
  <c r="AG223" i="1" s="1"/>
  <c r="AM223" i="1"/>
  <c r="AN223" i="1" s="1"/>
  <c r="AO223" i="1" s="1"/>
  <c r="AQ223" i="1"/>
  <c r="AR223" i="1" s="1"/>
  <c r="AS223" i="1" s="1"/>
  <c r="AU223" i="1"/>
  <c r="AV223" i="1" s="1"/>
  <c r="AW223" i="1"/>
  <c r="BJ221" i="1"/>
  <c r="BF221" i="1"/>
  <c r="BB221" i="1"/>
  <c r="AX221" i="1"/>
  <c r="AY221" i="1" s="1"/>
  <c r="AZ221" i="1" s="1"/>
  <c r="BA221" i="1" s="1"/>
  <c r="AT221" i="1"/>
  <c r="AP221" i="1"/>
  <c r="AL221" i="1"/>
  <c r="AH221" i="1"/>
  <c r="AI221" i="1" s="1"/>
  <c r="AJ221" i="1" s="1"/>
  <c r="AK221" i="1" s="1"/>
  <c r="AD221" i="1"/>
  <c r="Z221" i="1"/>
  <c r="V221" i="1"/>
  <c r="R221" i="1"/>
  <c r="S221" i="1" s="1"/>
  <c r="T221" i="1" s="1"/>
  <c r="U221" i="1" s="1"/>
  <c r="N221" i="1"/>
  <c r="J221" i="1"/>
  <c r="F221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 s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BF220" i="1"/>
  <c r="BG220" i="1"/>
  <c r="BH220" i="1"/>
  <c r="BI220" i="1"/>
  <c r="BJ220" i="1"/>
  <c r="BK220" i="1" s="1"/>
  <c r="BL220" i="1" s="1"/>
  <c r="BM220" i="1" s="1"/>
  <c r="G221" i="1"/>
  <c r="H221" i="1" s="1"/>
  <c r="I221" i="1" s="1"/>
  <c r="K221" i="1"/>
  <c r="L221" i="1"/>
  <c r="M221" i="1" s="1"/>
  <c r="O221" i="1"/>
  <c r="P221" i="1"/>
  <c r="Q221" i="1"/>
  <c r="W221" i="1"/>
  <c r="X221" i="1" s="1"/>
  <c r="Y221" i="1" s="1"/>
  <c r="AA221" i="1"/>
  <c r="AB221" i="1"/>
  <c r="AC221" i="1" s="1"/>
  <c r="AE221" i="1"/>
  <c r="AF221" i="1"/>
  <c r="AG221" i="1"/>
  <c r="AM221" i="1"/>
  <c r="AN221" i="1" s="1"/>
  <c r="AO221" i="1" s="1"/>
  <c r="AQ221" i="1"/>
  <c r="AR221" i="1"/>
  <c r="AS221" i="1" s="1"/>
  <c r="AU221" i="1"/>
  <c r="AV221" i="1"/>
  <c r="AW221" i="1"/>
  <c r="BC221" i="1"/>
  <c r="BD221" i="1" s="1"/>
  <c r="BE221" i="1" s="1"/>
  <c r="BG221" i="1"/>
  <c r="BH221" i="1"/>
  <c r="BI221" i="1" s="1"/>
  <c r="BK221" i="1"/>
  <c r="BL221" i="1"/>
  <c r="BM221" i="1"/>
  <c r="BJ219" i="1"/>
  <c r="BF219" i="1"/>
  <c r="BB219" i="1"/>
  <c r="BC219" i="1" s="1"/>
  <c r="BD219" i="1" s="1"/>
  <c r="BE219" i="1" s="1"/>
  <c r="AX219" i="1"/>
  <c r="AY219" i="1" s="1"/>
  <c r="AZ219" i="1" s="1"/>
  <c r="BA219" i="1" s="1"/>
  <c r="AT219" i="1"/>
  <c r="AP219" i="1"/>
  <c r="AL219" i="1"/>
  <c r="AH219" i="1"/>
  <c r="AI219" i="1" s="1"/>
  <c r="AJ219" i="1" s="1"/>
  <c r="AK219" i="1" s="1"/>
  <c r="AD219" i="1"/>
  <c r="Z219" i="1"/>
  <c r="V219" i="1"/>
  <c r="R219" i="1"/>
  <c r="S219" i="1" s="1"/>
  <c r="T219" i="1" s="1"/>
  <c r="U219" i="1" s="1"/>
  <c r="N219" i="1"/>
  <c r="J219" i="1"/>
  <c r="F219" i="1"/>
  <c r="F218" i="1"/>
  <c r="G218" i="1" s="1"/>
  <c r="H218" i="1" s="1"/>
  <c r="I218" i="1" s="1"/>
  <c r="J218" i="1"/>
  <c r="K218" i="1" s="1"/>
  <c r="L218" i="1" s="1"/>
  <c r="M218" i="1" s="1"/>
  <c r="N218" i="1"/>
  <c r="O218" i="1" s="1"/>
  <c r="P218" i="1" s="1"/>
  <c r="Q218" i="1" s="1"/>
  <c r="R218" i="1"/>
  <c r="S218" i="1" s="1"/>
  <c r="T218" i="1" s="1"/>
  <c r="U218" i="1" s="1"/>
  <c r="V218" i="1"/>
  <c r="W218" i="1" s="1"/>
  <c r="X218" i="1" s="1"/>
  <c r="Y218" i="1" s="1"/>
  <c r="Z218" i="1"/>
  <c r="AA218" i="1" s="1"/>
  <c r="AB218" i="1" s="1"/>
  <c r="AC218" i="1" s="1"/>
  <c r="AD218" i="1"/>
  <c r="AE218" i="1" s="1"/>
  <c r="AF218" i="1" s="1"/>
  <c r="AG218" i="1" s="1"/>
  <c r="AH218" i="1"/>
  <c r="AI218" i="1" s="1"/>
  <c r="AJ218" i="1" s="1"/>
  <c r="AK218" i="1" s="1"/>
  <c r="AL218" i="1"/>
  <c r="AM218" i="1" s="1"/>
  <c r="AN218" i="1" s="1"/>
  <c r="AO218" i="1" s="1"/>
  <c r="AP218" i="1"/>
  <c r="AQ218" i="1" s="1"/>
  <c r="AR218" i="1" s="1"/>
  <c r="AS218" i="1" s="1"/>
  <c r="AT218" i="1"/>
  <c r="AU218" i="1" s="1"/>
  <c r="AV218" i="1" s="1"/>
  <c r="AW218" i="1" s="1"/>
  <c r="AX218" i="1"/>
  <c r="AY218" i="1" s="1"/>
  <c r="AZ218" i="1" s="1"/>
  <c r="BA218" i="1" s="1"/>
  <c r="BB218" i="1"/>
  <c r="BC218" i="1" s="1"/>
  <c r="BD218" i="1" s="1"/>
  <c r="BE218" i="1" s="1"/>
  <c r="BF218" i="1"/>
  <c r="BG218" i="1" s="1"/>
  <c r="BH218" i="1" s="1"/>
  <c r="BI218" i="1" s="1"/>
  <c r="BJ218" i="1"/>
  <c r="BK218" i="1" s="1"/>
  <c r="BL218" i="1" s="1"/>
  <c r="BM218" i="1" s="1"/>
  <c r="G219" i="1"/>
  <c r="H219" i="1" s="1"/>
  <c r="I219" i="1" s="1"/>
  <c r="K219" i="1"/>
  <c r="L219" i="1" s="1"/>
  <c r="M219" i="1" s="1"/>
  <c r="O219" i="1"/>
  <c r="P219" i="1" s="1"/>
  <c r="Q219" i="1" s="1"/>
  <c r="W219" i="1"/>
  <c r="X219" i="1" s="1"/>
  <c r="Y219" i="1" s="1"/>
  <c r="AA219" i="1"/>
  <c r="AB219" i="1" s="1"/>
  <c r="AC219" i="1" s="1"/>
  <c r="AE219" i="1"/>
  <c r="AF219" i="1" s="1"/>
  <c r="AG219" i="1" s="1"/>
  <c r="AM219" i="1"/>
  <c r="AN219" i="1" s="1"/>
  <c r="AO219" i="1" s="1"/>
  <c r="AQ219" i="1"/>
  <c r="AR219" i="1" s="1"/>
  <c r="AS219" i="1" s="1"/>
  <c r="AU219" i="1"/>
  <c r="AV219" i="1" s="1"/>
  <c r="AW219" i="1" s="1"/>
  <c r="BG219" i="1"/>
  <c r="BH219" i="1" s="1"/>
  <c r="BI219" i="1"/>
  <c r="BK219" i="1"/>
  <c r="BL219" i="1" s="1"/>
  <c r="BM219" i="1" s="1"/>
  <c r="BJ217" i="1"/>
  <c r="BK217" i="1" s="1"/>
  <c r="BL217" i="1" s="1"/>
  <c r="BM217" i="1" s="1"/>
  <c r="BF217" i="1"/>
  <c r="BB217" i="1"/>
  <c r="AX217" i="1"/>
  <c r="AY217" i="1" s="1"/>
  <c r="AZ217" i="1" s="1"/>
  <c r="BA217" i="1" s="1"/>
  <c r="AT217" i="1"/>
  <c r="AP217" i="1"/>
  <c r="AL217" i="1"/>
  <c r="AH217" i="1"/>
  <c r="AI217" i="1" s="1"/>
  <c r="AJ217" i="1" s="1"/>
  <c r="AK217" i="1" s="1"/>
  <c r="AD217" i="1"/>
  <c r="Z217" i="1"/>
  <c r="V217" i="1"/>
  <c r="R217" i="1"/>
  <c r="S217" i="1" s="1"/>
  <c r="T217" i="1" s="1"/>
  <c r="U217" i="1" s="1"/>
  <c r="N217" i="1"/>
  <c r="J217" i="1"/>
  <c r="F217" i="1"/>
  <c r="F216" i="1"/>
  <c r="G216" i="1" s="1"/>
  <c r="H216" i="1" s="1"/>
  <c r="I216" i="1" s="1"/>
  <c r="J216" i="1"/>
  <c r="K216" i="1" s="1"/>
  <c r="L216" i="1" s="1"/>
  <c r="M216" i="1" s="1"/>
  <c r="N216" i="1"/>
  <c r="O216" i="1" s="1"/>
  <c r="P216" i="1" s="1"/>
  <c r="Q216" i="1" s="1"/>
  <c r="R216" i="1"/>
  <c r="S216" i="1" s="1"/>
  <c r="T216" i="1" s="1"/>
  <c r="U216" i="1" s="1"/>
  <c r="V216" i="1"/>
  <c r="W216" i="1" s="1"/>
  <c r="X216" i="1" s="1"/>
  <c r="Y216" i="1" s="1"/>
  <c r="Z216" i="1"/>
  <c r="AA216" i="1" s="1"/>
  <c r="AB216" i="1" s="1"/>
  <c r="AC216" i="1" s="1"/>
  <c r="AD216" i="1"/>
  <c r="AE216" i="1" s="1"/>
  <c r="AF216" i="1" s="1"/>
  <c r="AG216" i="1" s="1"/>
  <c r="AH216" i="1"/>
  <c r="AI216" i="1" s="1"/>
  <c r="AJ216" i="1" s="1"/>
  <c r="AK216" i="1" s="1"/>
  <c r="AL216" i="1"/>
  <c r="AM216" i="1" s="1"/>
  <c r="AN216" i="1" s="1"/>
  <c r="AO216" i="1" s="1"/>
  <c r="AP216" i="1"/>
  <c r="AQ216" i="1" s="1"/>
  <c r="AR216" i="1" s="1"/>
  <c r="AS216" i="1" s="1"/>
  <c r="AT216" i="1"/>
  <c r="AU216" i="1" s="1"/>
  <c r="AV216" i="1" s="1"/>
  <c r="AW216" i="1" s="1"/>
  <c r="AX216" i="1"/>
  <c r="AY216" i="1" s="1"/>
  <c r="AZ216" i="1" s="1"/>
  <c r="BA216" i="1" s="1"/>
  <c r="BB216" i="1"/>
  <c r="BC216" i="1" s="1"/>
  <c r="BD216" i="1" s="1"/>
  <c r="BE216" i="1" s="1"/>
  <c r="BF216" i="1"/>
  <c r="BG216" i="1" s="1"/>
  <c r="BH216" i="1" s="1"/>
  <c r="BI216" i="1" s="1"/>
  <c r="BJ216" i="1"/>
  <c r="BK216" i="1" s="1"/>
  <c r="BL216" i="1" s="1"/>
  <c r="BM216" i="1" s="1"/>
  <c r="G217" i="1"/>
  <c r="H217" i="1" s="1"/>
  <c r="I217" i="1" s="1"/>
  <c r="K217" i="1"/>
  <c r="L217" i="1" s="1"/>
  <c r="M217" i="1" s="1"/>
  <c r="O217" i="1"/>
  <c r="P217" i="1" s="1"/>
  <c r="Q217" i="1" s="1"/>
  <c r="W217" i="1"/>
  <c r="X217" i="1" s="1"/>
  <c r="Y217" i="1" s="1"/>
  <c r="AA217" i="1"/>
  <c r="AB217" i="1" s="1"/>
  <c r="AC217" i="1" s="1"/>
  <c r="AE217" i="1"/>
  <c r="AF217" i="1" s="1"/>
  <c r="AG217" i="1" s="1"/>
  <c r="AM217" i="1"/>
  <c r="AN217" i="1" s="1"/>
  <c r="AO217" i="1" s="1"/>
  <c r="AQ217" i="1"/>
  <c r="AR217" i="1" s="1"/>
  <c r="AS217" i="1" s="1"/>
  <c r="AU217" i="1"/>
  <c r="AV217" i="1" s="1"/>
  <c r="AW217" i="1"/>
  <c r="BC217" i="1"/>
  <c r="BD217" i="1" s="1"/>
  <c r="BE217" i="1" s="1"/>
  <c r="BG217" i="1"/>
  <c r="BH217" i="1" s="1"/>
  <c r="BI217" i="1" s="1"/>
  <c r="BJ215" i="1"/>
  <c r="BK215" i="1" s="1"/>
  <c r="BL215" i="1" s="1"/>
  <c r="BM215" i="1" s="1"/>
  <c r="BF215" i="1"/>
  <c r="BB215" i="1"/>
  <c r="AX215" i="1"/>
  <c r="AT215" i="1"/>
  <c r="AU215" i="1" s="1"/>
  <c r="AV215" i="1" s="1"/>
  <c r="AW215" i="1" s="1"/>
  <c r="AP215" i="1"/>
  <c r="AL215" i="1"/>
  <c r="AH215" i="1"/>
  <c r="AD215" i="1"/>
  <c r="AE215" i="1" s="1"/>
  <c r="AF215" i="1" s="1"/>
  <c r="AG215" i="1" s="1"/>
  <c r="Z215" i="1"/>
  <c r="V215" i="1"/>
  <c r="R215" i="1"/>
  <c r="N215" i="1"/>
  <c r="O215" i="1" s="1"/>
  <c r="P215" i="1" s="1"/>
  <c r="Q215" i="1" s="1"/>
  <c r="J215" i="1"/>
  <c r="F215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 s="1"/>
  <c r="BM214" i="1" s="1"/>
  <c r="G215" i="1"/>
  <c r="H215" i="1"/>
  <c r="I215" i="1" s="1"/>
  <c r="K215" i="1"/>
  <c r="L215" i="1"/>
  <c r="M215" i="1"/>
  <c r="S215" i="1"/>
  <c r="T215" i="1" s="1"/>
  <c r="U215" i="1" s="1"/>
  <c r="W215" i="1"/>
  <c r="X215" i="1"/>
  <c r="Y215" i="1" s="1"/>
  <c r="AA215" i="1"/>
  <c r="AB215" i="1"/>
  <c r="AC215" i="1"/>
  <c r="AI215" i="1"/>
  <c r="AJ215" i="1" s="1"/>
  <c r="AK215" i="1" s="1"/>
  <c r="AM215" i="1"/>
  <c r="AN215" i="1"/>
  <c r="AO215" i="1" s="1"/>
  <c r="AQ215" i="1"/>
  <c r="AR215" i="1"/>
  <c r="AS215" i="1"/>
  <c r="AY215" i="1"/>
  <c r="AZ215" i="1" s="1"/>
  <c r="BA215" i="1" s="1"/>
  <c r="BC215" i="1"/>
  <c r="BD215" i="1"/>
  <c r="BE215" i="1" s="1"/>
  <c r="BG215" i="1"/>
  <c r="BH215" i="1"/>
  <c r="BI215" i="1"/>
  <c r="BJ213" i="1"/>
  <c r="BK213" i="1" s="1"/>
  <c r="BL213" i="1" s="1"/>
  <c r="BM213" i="1" s="1"/>
  <c r="BF213" i="1"/>
  <c r="BB213" i="1"/>
  <c r="AX213" i="1"/>
  <c r="AY213" i="1" s="1"/>
  <c r="AZ213" i="1" s="1"/>
  <c r="BA213" i="1" s="1"/>
  <c r="AT213" i="1"/>
  <c r="AP213" i="1"/>
  <c r="AL213" i="1"/>
  <c r="AH213" i="1"/>
  <c r="AI213" i="1" s="1"/>
  <c r="AJ213" i="1" s="1"/>
  <c r="AK213" i="1" s="1"/>
  <c r="AD213" i="1"/>
  <c r="Z213" i="1"/>
  <c r="V213" i="1"/>
  <c r="R213" i="1"/>
  <c r="S213" i="1" s="1"/>
  <c r="T213" i="1" s="1"/>
  <c r="U213" i="1" s="1"/>
  <c r="N213" i="1"/>
  <c r="J213" i="1"/>
  <c r="F213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 s="1"/>
  <c r="BL212" i="1" s="1"/>
  <c r="BM212" i="1" s="1"/>
  <c r="G213" i="1"/>
  <c r="H213" i="1" s="1"/>
  <c r="I213" i="1" s="1"/>
  <c r="K213" i="1"/>
  <c r="L213" i="1"/>
  <c r="M213" i="1" s="1"/>
  <c r="O213" i="1"/>
  <c r="P213" i="1"/>
  <c r="Q213" i="1"/>
  <c r="W213" i="1"/>
  <c r="X213" i="1" s="1"/>
  <c r="Y213" i="1" s="1"/>
  <c r="AA213" i="1"/>
  <c r="AB213" i="1"/>
  <c r="AC213" i="1" s="1"/>
  <c r="AE213" i="1"/>
  <c r="AF213" i="1"/>
  <c r="AG213" i="1"/>
  <c r="AM213" i="1"/>
  <c r="AN213" i="1" s="1"/>
  <c r="AO213" i="1" s="1"/>
  <c r="AQ213" i="1"/>
  <c r="AR213" i="1"/>
  <c r="AS213" i="1" s="1"/>
  <c r="AU213" i="1"/>
  <c r="AV213" i="1"/>
  <c r="AW213" i="1"/>
  <c r="BC213" i="1"/>
  <c r="BD213" i="1" s="1"/>
  <c r="BE213" i="1" s="1"/>
  <c r="BG213" i="1"/>
  <c r="BH213" i="1"/>
  <c r="BI213" i="1" s="1"/>
  <c r="BJ211" i="1"/>
  <c r="BK211" i="1" s="1"/>
  <c r="BL211" i="1" s="1"/>
  <c r="BM211" i="1" s="1"/>
  <c r="BF211" i="1"/>
  <c r="BB211" i="1"/>
  <c r="AX211" i="1"/>
  <c r="AY211" i="1" s="1"/>
  <c r="AZ211" i="1" s="1"/>
  <c r="BA211" i="1" s="1"/>
  <c r="AT211" i="1"/>
  <c r="AU211" i="1" s="1"/>
  <c r="AV211" i="1" s="1"/>
  <c r="AW211" i="1" s="1"/>
  <c r="AP211" i="1"/>
  <c r="AL211" i="1"/>
  <c r="AH211" i="1"/>
  <c r="AI211" i="1" s="1"/>
  <c r="AJ211" i="1" s="1"/>
  <c r="AK211" i="1" s="1"/>
  <c r="AD211" i="1"/>
  <c r="AE211" i="1" s="1"/>
  <c r="AF211" i="1" s="1"/>
  <c r="AG211" i="1" s="1"/>
  <c r="Z211" i="1"/>
  <c r="V211" i="1"/>
  <c r="R211" i="1"/>
  <c r="S211" i="1" s="1"/>
  <c r="T211" i="1" s="1"/>
  <c r="U211" i="1" s="1"/>
  <c r="N211" i="1"/>
  <c r="O211" i="1" s="1"/>
  <c r="P211" i="1" s="1"/>
  <c r="Q211" i="1" s="1"/>
  <c r="J211" i="1"/>
  <c r="F211" i="1"/>
  <c r="G211" i="1"/>
  <c r="H211" i="1" s="1"/>
  <c r="I211" i="1" s="1"/>
  <c r="K211" i="1"/>
  <c r="L211" i="1" s="1"/>
  <c r="M211" i="1" s="1"/>
  <c r="W211" i="1"/>
  <c r="X211" i="1" s="1"/>
  <c r="Y211" i="1" s="1"/>
  <c r="AA211" i="1"/>
  <c r="AB211" i="1" s="1"/>
  <c r="AC211" i="1" s="1"/>
  <c r="AM211" i="1"/>
  <c r="AN211" i="1" s="1"/>
  <c r="AO211" i="1" s="1"/>
  <c r="AQ211" i="1"/>
  <c r="AR211" i="1" s="1"/>
  <c r="AS211" i="1" s="1"/>
  <c r="BC211" i="1"/>
  <c r="BD211" i="1" s="1"/>
  <c r="BE211" i="1" s="1"/>
  <c r="BG211" i="1"/>
  <c r="BH211" i="1" s="1"/>
  <c r="BI211" i="1" s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X238" i="1"/>
  <c r="AY238" i="1"/>
  <c r="AZ238" i="1"/>
  <c r="BA238" i="1"/>
  <c r="BB238" i="1"/>
  <c r="BC238" i="1"/>
  <c r="BD238" i="1"/>
  <c r="BE238" i="1"/>
  <c r="BF238" i="1"/>
  <c r="BG238" i="1"/>
  <c r="BH238" i="1"/>
  <c r="BI238" i="1"/>
  <c r="BJ238" i="1"/>
  <c r="BK238" i="1" s="1"/>
  <c r="BL238" i="1" s="1"/>
  <c r="BM238" i="1" s="1"/>
  <c r="BJ237" i="1"/>
  <c r="BK237" i="1" s="1"/>
  <c r="BL237" i="1" s="1"/>
  <c r="BM237" i="1" s="1"/>
  <c r="BF237" i="1"/>
  <c r="BG237" i="1" s="1"/>
  <c r="BH237" i="1" s="1"/>
  <c r="BI237" i="1" s="1"/>
  <c r="BB237" i="1"/>
  <c r="BC237" i="1" s="1"/>
  <c r="BD237" i="1" s="1"/>
  <c r="BE237" i="1" s="1"/>
  <c r="AX237" i="1"/>
  <c r="AY237" i="1" s="1"/>
  <c r="AZ237" i="1" s="1"/>
  <c r="BA237" i="1" s="1"/>
  <c r="AT237" i="1"/>
  <c r="AP237" i="1"/>
  <c r="AQ237" i="1" s="1"/>
  <c r="AR237" i="1" s="1"/>
  <c r="AS237" i="1" s="1"/>
  <c r="AL237" i="1"/>
  <c r="AM237" i="1" s="1"/>
  <c r="AN237" i="1" s="1"/>
  <c r="AO237" i="1" s="1"/>
  <c r="AH237" i="1"/>
  <c r="AI237" i="1" s="1"/>
  <c r="AJ237" i="1" s="1"/>
  <c r="AK237" i="1" s="1"/>
  <c r="AD237" i="1"/>
  <c r="Z237" i="1"/>
  <c r="AA237" i="1" s="1"/>
  <c r="AB237" i="1" s="1"/>
  <c r="AC237" i="1" s="1"/>
  <c r="V237" i="1"/>
  <c r="W237" i="1" s="1"/>
  <c r="X237" i="1" s="1"/>
  <c r="Y237" i="1" s="1"/>
  <c r="R237" i="1"/>
  <c r="S237" i="1" s="1"/>
  <c r="T237" i="1" s="1"/>
  <c r="U237" i="1" s="1"/>
  <c r="N237" i="1"/>
  <c r="J237" i="1"/>
  <c r="K237" i="1" s="1"/>
  <c r="L237" i="1" s="1"/>
  <c r="M237" i="1" s="1"/>
  <c r="F237" i="1"/>
  <c r="G237" i="1" s="1"/>
  <c r="H237" i="1" s="1"/>
  <c r="I237" i="1" s="1"/>
  <c r="AU237" i="1"/>
  <c r="AV237" i="1" s="1"/>
  <c r="AW237" i="1" s="1"/>
  <c r="AE237" i="1"/>
  <c r="AF237" i="1" s="1"/>
  <c r="AG237" i="1" s="1"/>
  <c r="O237" i="1"/>
  <c r="P237" i="1" s="1"/>
  <c r="Q237" i="1" s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BF266" i="1"/>
  <c r="BG266" i="1"/>
  <c r="BH266" i="1"/>
  <c r="BI266" i="1"/>
  <c r="BJ266" i="1"/>
  <c r="BK266" i="1"/>
  <c r="BL266" i="1" s="1"/>
  <c r="BM266" i="1" s="1"/>
  <c r="BJ265" i="1"/>
  <c r="BK265" i="1" s="1"/>
  <c r="BL265" i="1" s="1"/>
  <c r="BM265" i="1" s="1"/>
  <c r="BF265" i="1"/>
  <c r="BB265" i="1"/>
  <c r="BC265" i="1" s="1"/>
  <c r="BD265" i="1" s="1"/>
  <c r="BE265" i="1" s="1"/>
  <c r="AX265" i="1"/>
  <c r="AY265" i="1" s="1"/>
  <c r="AZ265" i="1" s="1"/>
  <c r="BA265" i="1" s="1"/>
  <c r="AT265" i="1"/>
  <c r="AU265" i="1" s="1"/>
  <c r="AV265" i="1" s="1"/>
  <c r="AW265" i="1" s="1"/>
  <c r="AP265" i="1"/>
  <c r="AL265" i="1"/>
  <c r="AH265" i="1"/>
  <c r="AI265" i="1" s="1"/>
  <c r="AJ265" i="1" s="1"/>
  <c r="AK265" i="1" s="1"/>
  <c r="AD265" i="1"/>
  <c r="Z265" i="1"/>
  <c r="AA265" i="1" s="1"/>
  <c r="AB265" i="1" s="1"/>
  <c r="AC265" i="1" s="1"/>
  <c r="V265" i="1"/>
  <c r="R265" i="1"/>
  <c r="S265" i="1" s="1"/>
  <c r="T265" i="1" s="1"/>
  <c r="U265" i="1" s="1"/>
  <c r="N265" i="1"/>
  <c r="J265" i="1"/>
  <c r="F265" i="1"/>
  <c r="F264" i="1"/>
  <c r="G264" i="1" s="1"/>
  <c r="H264" i="1" s="1"/>
  <c r="I264" i="1" s="1"/>
  <c r="J264" i="1"/>
  <c r="K264" i="1" s="1"/>
  <c r="L264" i="1" s="1"/>
  <c r="M264" i="1" s="1"/>
  <c r="N264" i="1"/>
  <c r="O264" i="1" s="1"/>
  <c r="P264" i="1" s="1"/>
  <c r="Q264" i="1" s="1"/>
  <c r="R264" i="1"/>
  <c r="S264" i="1" s="1"/>
  <c r="T264" i="1" s="1"/>
  <c r="U264" i="1" s="1"/>
  <c r="V264" i="1"/>
  <c r="W264" i="1" s="1"/>
  <c r="X264" i="1" s="1"/>
  <c r="Y264" i="1" s="1"/>
  <c r="Z264" i="1"/>
  <c r="AA264" i="1" s="1"/>
  <c r="AB264" i="1" s="1"/>
  <c r="AC264" i="1" s="1"/>
  <c r="AD264" i="1"/>
  <c r="AE264" i="1" s="1"/>
  <c r="AF264" i="1" s="1"/>
  <c r="AG264" i="1" s="1"/>
  <c r="AH264" i="1"/>
  <c r="AI264" i="1" s="1"/>
  <c r="AJ264" i="1" s="1"/>
  <c r="AK264" i="1" s="1"/>
  <c r="AL264" i="1"/>
  <c r="AM264" i="1" s="1"/>
  <c r="AN264" i="1" s="1"/>
  <c r="AO264" i="1" s="1"/>
  <c r="AP264" i="1"/>
  <c r="AQ264" i="1" s="1"/>
  <c r="AR264" i="1" s="1"/>
  <c r="AS264" i="1" s="1"/>
  <c r="AT264" i="1"/>
  <c r="AU264" i="1" s="1"/>
  <c r="AV264" i="1" s="1"/>
  <c r="AW264" i="1" s="1"/>
  <c r="AX264" i="1"/>
  <c r="AY264" i="1" s="1"/>
  <c r="AZ264" i="1" s="1"/>
  <c r="BA264" i="1" s="1"/>
  <c r="BB264" i="1"/>
  <c r="BC264" i="1" s="1"/>
  <c r="BD264" i="1" s="1"/>
  <c r="BE264" i="1" s="1"/>
  <c r="BF264" i="1"/>
  <c r="BG264" i="1" s="1"/>
  <c r="BH264" i="1" s="1"/>
  <c r="BI264" i="1" s="1"/>
  <c r="BJ264" i="1"/>
  <c r="BK264" i="1" s="1"/>
  <c r="BL264" i="1" s="1"/>
  <c r="BM264" i="1" s="1"/>
  <c r="G265" i="1"/>
  <c r="H265" i="1" s="1"/>
  <c r="I265" i="1" s="1"/>
  <c r="K265" i="1"/>
  <c r="L265" i="1" s="1"/>
  <c r="M265" i="1" s="1"/>
  <c r="O265" i="1"/>
  <c r="P265" i="1" s="1"/>
  <c r="Q265" i="1" s="1"/>
  <c r="W265" i="1"/>
  <c r="X265" i="1" s="1"/>
  <c r="Y265" i="1" s="1"/>
  <c r="AE265" i="1"/>
  <c r="AF265" i="1" s="1"/>
  <c r="AG265" i="1" s="1"/>
  <c r="AM265" i="1"/>
  <c r="AN265" i="1" s="1"/>
  <c r="AO265" i="1" s="1"/>
  <c r="AQ265" i="1"/>
  <c r="AR265" i="1" s="1"/>
  <c r="AS265" i="1" s="1"/>
  <c r="BG265" i="1"/>
  <c r="BH265" i="1" s="1"/>
  <c r="BI265" i="1"/>
  <c r="BJ263" i="1"/>
  <c r="BK263" i="1" s="1"/>
  <c r="BL263" i="1" s="1"/>
  <c r="BM263" i="1" s="1"/>
  <c r="BF263" i="1"/>
  <c r="BB263" i="1"/>
  <c r="BC263" i="1" s="1"/>
  <c r="BD263" i="1" s="1"/>
  <c r="BE263" i="1" s="1"/>
  <c r="AX263" i="1"/>
  <c r="AY263" i="1" s="1"/>
  <c r="AZ263" i="1" s="1"/>
  <c r="BA263" i="1" s="1"/>
  <c r="AT263" i="1"/>
  <c r="AP263" i="1"/>
  <c r="AL263" i="1"/>
  <c r="AH263" i="1"/>
  <c r="AI263" i="1" s="1"/>
  <c r="AJ263" i="1" s="1"/>
  <c r="AK263" i="1" s="1"/>
  <c r="AD263" i="1"/>
  <c r="Z263" i="1"/>
  <c r="V263" i="1"/>
  <c r="R263" i="1"/>
  <c r="S263" i="1" s="1"/>
  <c r="T263" i="1" s="1"/>
  <c r="U263" i="1" s="1"/>
  <c r="N263" i="1"/>
  <c r="J263" i="1"/>
  <c r="F263" i="1"/>
  <c r="F262" i="1"/>
  <c r="G262" i="1" s="1"/>
  <c r="H262" i="1" s="1"/>
  <c r="I262" i="1" s="1"/>
  <c r="J262" i="1"/>
  <c r="K262" i="1" s="1"/>
  <c r="L262" i="1" s="1"/>
  <c r="M262" i="1" s="1"/>
  <c r="N262" i="1"/>
  <c r="O262" i="1" s="1"/>
  <c r="P262" i="1" s="1"/>
  <c r="Q262" i="1" s="1"/>
  <c r="R262" i="1"/>
  <c r="S262" i="1" s="1"/>
  <c r="T262" i="1" s="1"/>
  <c r="U262" i="1" s="1"/>
  <c r="V262" i="1"/>
  <c r="W262" i="1" s="1"/>
  <c r="X262" i="1" s="1"/>
  <c r="Y262" i="1" s="1"/>
  <c r="Z262" i="1"/>
  <c r="AA262" i="1" s="1"/>
  <c r="AB262" i="1" s="1"/>
  <c r="AC262" i="1" s="1"/>
  <c r="AD262" i="1"/>
  <c r="AE262" i="1" s="1"/>
  <c r="AF262" i="1" s="1"/>
  <c r="AG262" i="1" s="1"/>
  <c r="AH262" i="1"/>
  <c r="AI262" i="1" s="1"/>
  <c r="AJ262" i="1" s="1"/>
  <c r="AK262" i="1" s="1"/>
  <c r="AL262" i="1"/>
  <c r="AM262" i="1" s="1"/>
  <c r="AN262" i="1" s="1"/>
  <c r="AO262" i="1" s="1"/>
  <c r="AP262" i="1"/>
  <c r="AQ262" i="1" s="1"/>
  <c r="AR262" i="1" s="1"/>
  <c r="AS262" i="1" s="1"/>
  <c r="AT262" i="1"/>
  <c r="AU262" i="1" s="1"/>
  <c r="AV262" i="1" s="1"/>
  <c r="AW262" i="1" s="1"/>
  <c r="AX262" i="1"/>
  <c r="AY262" i="1" s="1"/>
  <c r="AZ262" i="1" s="1"/>
  <c r="BA262" i="1" s="1"/>
  <c r="BB262" i="1"/>
  <c r="BC262" i="1" s="1"/>
  <c r="BD262" i="1" s="1"/>
  <c r="BE262" i="1" s="1"/>
  <c r="BF262" i="1"/>
  <c r="BG262" i="1" s="1"/>
  <c r="BH262" i="1" s="1"/>
  <c r="BI262" i="1" s="1"/>
  <c r="BJ262" i="1"/>
  <c r="BK262" i="1" s="1"/>
  <c r="BL262" i="1" s="1"/>
  <c r="BM262" i="1" s="1"/>
  <c r="G263" i="1"/>
  <c r="H263" i="1" s="1"/>
  <c r="I263" i="1" s="1"/>
  <c r="K263" i="1"/>
  <c r="L263" i="1" s="1"/>
  <c r="M263" i="1" s="1"/>
  <c r="O263" i="1"/>
  <c r="P263" i="1" s="1"/>
  <c r="Q263" i="1" s="1"/>
  <c r="W263" i="1"/>
  <c r="X263" i="1" s="1"/>
  <c r="Y263" i="1" s="1"/>
  <c r="AA263" i="1"/>
  <c r="AB263" i="1" s="1"/>
  <c r="AC263" i="1" s="1"/>
  <c r="AE263" i="1"/>
  <c r="AF263" i="1" s="1"/>
  <c r="AG263" i="1" s="1"/>
  <c r="AM263" i="1"/>
  <c r="AN263" i="1" s="1"/>
  <c r="AO263" i="1" s="1"/>
  <c r="AQ263" i="1"/>
  <c r="AR263" i="1" s="1"/>
  <c r="AS263" i="1" s="1"/>
  <c r="AU263" i="1"/>
  <c r="AV263" i="1" s="1"/>
  <c r="AW263" i="1"/>
  <c r="BG263" i="1"/>
  <c r="BH263" i="1" s="1"/>
  <c r="BI263" i="1"/>
  <c r="BJ261" i="1"/>
  <c r="BK261" i="1" s="1"/>
  <c r="BL261" i="1" s="1"/>
  <c r="BM261" i="1" s="1"/>
  <c r="BF261" i="1"/>
  <c r="BB261" i="1"/>
  <c r="AX261" i="1"/>
  <c r="AY261" i="1" s="1"/>
  <c r="AZ261" i="1" s="1"/>
  <c r="BA261" i="1" s="1"/>
  <c r="AT261" i="1"/>
  <c r="AP261" i="1"/>
  <c r="AL261" i="1"/>
  <c r="AH261" i="1"/>
  <c r="AI261" i="1" s="1"/>
  <c r="AJ261" i="1" s="1"/>
  <c r="AK261" i="1" s="1"/>
  <c r="AD261" i="1"/>
  <c r="Z261" i="1"/>
  <c r="V261" i="1"/>
  <c r="R261" i="1"/>
  <c r="S261" i="1" s="1"/>
  <c r="T261" i="1" s="1"/>
  <c r="U261" i="1" s="1"/>
  <c r="N261" i="1"/>
  <c r="J261" i="1"/>
  <c r="F261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BF260" i="1"/>
  <c r="BG260" i="1"/>
  <c r="BH260" i="1"/>
  <c r="BI260" i="1"/>
  <c r="BJ260" i="1"/>
  <c r="BK260" i="1" s="1"/>
  <c r="BL260" i="1" s="1"/>
  <c r="BM260" i="1" s="1"/>
  <c r="G261" i="1"/>
  <c r="H261" i="1" s="1"/>
  <c r="I261" i="1" s="1"/>
  <c r="K261" i="1"/>
  <c r="L261" i="1"/>
  <c r="M261" i="1" s="1"/>
  <c r="O261" i="1"/>
  <c r="P261" i="1"/>
  <c r="Q261" i="1"/>
  <c r="W261" i="1"/>
  <c r="X261" i="1" s="1"/>
  <c r="Y261" i="1" s="1"/>
  <c r="AA261" i="1"/>
  <c r="AB261" i="1"/>
  <c r="AC261" i="1" s="1"/>
  <c r="AE261" i="1"/>
  <c r="AF261" i="1"/>
  <c r="AG261" i="1"/>
  <c r="AM261" i="1"/>
  <c r="AN261" i="1" s="1"/>
  <c r="AO261" i="1" s="1"/>
  <c r="AQ261" i="1"/>
  <c r="AR261" i="1"/>
  <c r="AS261" i="1" s="1"/>
  <c r="AU261" i="1"/>
  <c r="AV261" i="1"/>
  <c r="AW261" i="1"/>
  <c r="BC261" i="1"/>
  <c r="BD261" i="1" s="1"/>
  <c r="BE261" i="1" s="1"/>
  <c r="BG261" i="1"/>
  <c r="BH261" i="1"/>
  <c r="BI261" i="1" s="1"/>
  <c r="BJ259" i="1"/>
  <c r="BK259" i="1" s="1"/>
  <c r="BL259" i="1" s="1"/>
  <c r="BM259" i="1" s="1"/>
  <c r="BF259" i="1"/>
  <c r="BB259" i="1"/>
  <c r="AX259" i="1"/>
  <c r="AY259" i="1" s="1"/>
  <c r="AZ259" i="1" s="1"/>
  <c r="BA259" i="1" s="1"/>
  <c r="AT259" i="1"/>
  <c r="AP259" i="1"/>
  <c r="AQ259" i="1" s="1"/>
  <c r="AR259" i="1" s="1"/>
  <c r="AS259" i="1" s="1"/>
  <c r="AL259" i="1"/>
  <c r="AH259" i="1"/>
  <c r="AI259" i="1" s="1"/>
  <c r="AJ259" i="1" s="1"/>
  <c r="AK259" i="1" s="1"/>
  <c r="AD259" i="1"/>
  <c r="Z259" i="1"/>
  <c r="V259" i="1"/>
  <c r="R259" i="1"/>
  <c r="S259" i="1" s="1"/>
  <c r="T259" i="1" s="1"/>
  <c r="U259" i="1" s="1"/>
  <c r="N259" i="1"/>
  <c r="J259" i="1"/>
  <c r="F259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BF258" i="1"/>
  <c r="BG258" i="1"/>
  <c r="BH258" i="1"/>
  <c r="BI258" i="1"/>
  <c r="BJ258" i="1"/>
  <c r="BK258" i="1" s="1"/>
  <c r="BL258" i="1" s="1"/>
  <c r="BM258" i="1" s="1"/>
  <c r="G259" i="1"/>
  <c r="H259" i="1" s="1"/>
  <c r="I259" i="1" s="1"/>
  <c r="K259" i="1"/>
  <c r="L259" i="1"/>
  <c r="M259" i="1" s="1"/>
  <c r="O259" i="1"/>
  <c r="P259" i="1"/>
  <c r="Q259" i="1"/>
  <c r="W259" i="1"/>
  <c r="X259" i="1" s="1"/>
  <c r="Y259" i="1" s="1"/>
  <c r="AA259" i="1"/>
  <c r="AB259" i="1"/>
  <c r="AC259" i="1" s="1"/>
  <c r="AE259" i="1"/>
  <c r="AF259" i="1"/>
  <c r="AG259" i="1"/>
  <c r="AM259" i="1"/>
  <c r="AN259" i="1" s="1"/>
  <c r="AO259" i="1" s="1"/>
  <c r="AU259" i="1"/>
  <c r="AV259" i="1"/>
  <c r="AW259" i="1"/>
  <c r="BC259" i="1"/>
  <c r="BD259" i="1" s="1"/>
  <c r="BE259" i="1" s="1"/>
  <c r="BG259" i="1"/>
  <c r="BH259" i="1" s="1"/>
  <c r="BI259" i="1" s="1"/>
  <c r="BJ257" i="1"/>
  <c r="BK257" i="1" s="1"/>
  <c r="BL257" i="1" s="1"/>
  <c r="BM257" i="1" s="1"/>
  <c r="BF257" i="1"/>
  <c r="BB257" i="1"/>
  <c r="BC257" i="1" s="1"/>
  <c r="BD257" i="1" s="1"/>
  <c r="BE257" i="1" s="1"/>
  <c r="AX257" i="1"/>
  <c r="AY257" i="1" s="1"/>
  <c r="AZ257" i="1" s="1"/>
  <c r="BA257" i="1" s="1"/>
  <c r="AT257" i="1"/>
  <c r="AP257" i="1"/>
  <c r="AL257" i="1"/>
  <c r="AH257" i="1"/>
  <c r="AI257" i="1" s="1"/>
  <c r="AJ257" i="1" s="1"/>
  <c r="AK257" i="1" s="1"/>
  <c r="AD257" i="1"/>
  <c r="Z257" i="1"/>
  <c r="V257" i="1"/>
  <c r="R257" i="1"/>
  <c r="S257" i="1" s="1"/>
  <c r="T257" i="1" s="1"/>
  <c r="U257" i="1" s="1"/>
  <c r="N257" i="1"/>
  <c r="J257" i="1"/>
  <c r="F257" i="1"/>
  <c r="G257" i="1"/>
  <c r="H257" i="1" s="1"/>
  <c r="I257" i="1" s="1"/>
  <c r="K257" i="1"/>
  <c r="L257" i="1" s="1"/>
  <c r="M257" i="1" s="1"/>
  <c r="O257" i="1"/>
  <c r="P257" i="1" s="1"/>
  <c r="Q257" i="1" s="1"/>
  <c r="W257" i="1"/>
  <c r="X257" i="1" s="1"/>
  <c r="Y257" i="1" s="1"/>
  <c r="AA257" i="1"/>
  <c r="AB257" i="1" s="1"/>
  <c r="AC257" i="1" s="1"/>
  <c r="AE257" i="1"/>
  <c r="AF257" i="1" s="1"/>
  <c r="AG257" i="1" s="1"/>
  <c r="AM257" i="1"/>
  <c r="AN257" i="1" s="1"/>
  <c r="AO257" i="1" s="1"/>
  <c r="AQ257" i="1"/>
  <c r="AR257" i="1" s="1"/>
  <c r="AS257" i="1" s="1"/>
  <c r="AU257" i="1"/>
  <c r="AV257" i="1" s="1"/>
  <c r="AW257" i="1" s="1"/>
  <c r="BG257" i="1"/>
  <c r="BH257" i="1" s="1"/>
  <c r="BI257" i="1" s="1"/>
  <c r="F256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BE256" i="1"/>
  <c r="BF256" i="1"/>
  <c r="BG256" i="1"/>
  <c r="BH256" i="1"/>
  <c r="BI256" i="1"/>
  <c r="BJ256" i="1"/>
  <c r="BK256" i="1" s="1"/>
  <c r="BL256" i="1" s="1"/>
  <c r="BM256" i="1" s="1"/>
  <c r="BK255" i="1"/>
  <c r="BL255" i="1" s="1"/>
  <c r="BM255" i="1" s="1"/>
  <c r="BF255" i="1"/>
  <c r="BB255" i="1"/>
  <c r="AX255" i="1"/>
  <c r="AT255" i="1"/>
  <c r="AU255" i="1" s="1"/>
  <c r="AV255" i="1" s="1"/>
  <c r="AW255" i="1" s="1"/>
  <c r="AP255" i="1"/>
  <c r="AL255" i="1"/>
  <c r="AH255" i="1"/>
  <c r="AD255" i="1"/>
  <c r="AE255" i="1" s="1"/>
  <c r="AF255" i="1" s="1"/>
  <c r="AG255" i="1" s="1"/>
  <c r="Z255" i="1"/>
  <c r="V255" i="1"/>
  <c r="R255" i="1"/>
  <c r="N255" i="1"/>
  <c r="O255" i="1" s="1"/>
  <c r="P255" i="1" s="1"/>
  <c r="Q255" i="1" s="1"/>
  <c r="J255" i="1"/>
  <c r="F255" i="1"/>
  <c r="G255" i="1"/>
  <c r="H255" i="1"/>
  <c r="I255" i="1" s="1"/>
  <c r="K255" i="1"/>
  <c r="L255" i="1"/>
  <c r="M255" i="1"/>
  <c r="S255" i="1"/>
  <c r="T255" i="1" s="1"/>
  <c r="U255" i="1" s="1"/>
  <c r="W255" i="1"/>
  <c r="X255" i="1"/>
  <c r="Y255" i="1" s="1"/>
  <c r="AA255" i="1"/>
  <c r="AB255" i="1"/>
  <c r="AC255" i="1"/>
  <c r="AI255" i="1"/>
  <c r="AJ255" i="1" s="1"/>
  <c r="AK255" i="1" s="1"/>
  <c r="AM255" i="1"/>
  <c r="AN255" i="1"/>
  <c r="AO255" i="1" s="1"/>
  <c r="AQ255" i="1"/>
  <c r="AR255" i="1"/>
  <c r="AS255" i="1"/>
  <c r="AY255" i="1"/>
  <c r="AZ255" i="1" s="1"/>
  <c r="BA255" i="1" s="1"/>
  <c r="BC255" i="1"/>
  <c r="BD255" i="1"/>
  <c r="BE255" i="1" s="1"/>
  <c r="BG255" i="1"/>
  <c r="BH255" i="1"/>
  <c r="BI255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BF254" i="1"/>
  <c r="BG254" i="1"/>
  <c r="BH254" i="1"/>
  <c r="BI254" i="1"/>
  <c r="BJ254" i="1"/>
  <c r="BK254" i="1"/>
  <c r="BL254" i="1" s="1"/>
  <c r="BM254" i="1" s="1"/>
  <c r="BJ253" i="1"/>
  <c r="BK253" i="1" s="1"/>
  <c r="BL253" i="1" s="1"/>
  <c r="BM253" i="1" s="1"/>
  <c r="BF253" i="1"/>
  <c r="BB253" i="1"/>
  <c r="AX253" i="1"/>
  <c r="AY253" i="1" s="1"/>
  <c r="AZ253" i="1" s="1"/>
  <c r="BA253" i="1" s="1"/>
  <c r="AT253" i="1"/>
  <c r="AP253" i="1"/>
  <c r="AL253" i="1"/>
  <c r="AH253" i="1"/>
  <c r="AI253" i="1" s="1"/>
  <c r="AJ253" i="1" s="1"/>
  <c r="AK253" i="1" s="1"/>
  <c r="AD253" i="1"/>
  <c r="Z253" i="1"/>
  <c r="V253" i="1"/>
  <c r="R253" i="1"/>
  <c r="S253" i="1" s="1"/>
  <c r="T253" i="1" s="1"/>
  <c r="U253" i="1" s="1"/>
  <c r="N253" i="1"/>
  <c r="J253" i="1"/>
  <c r="K253" i="1" s="1"/>
  <c r="L253" i="1" s="1"/>
  <c r="M253" i="1" s="1"/>
  <c r="F253" i="1"/>
  <c r="G253" i="1"/>
  <c r="H253" i="1" s="1"/>
  <c r="I253" i="1" s="1"/>
  <c r="O253" i="1"/>
  <c r="P253" i="1" s="1"/>
  <c r="Q253" i="1" s="1"/>
  <c r="W253" i="1"/>
  <c r="X253" i="1" s="1"/>
  <c r="Y253" i="1" s="1"/>
  <c r="AA253" i="1"/>
  <c r="AB253" i="1" s="1"/>
  <c r="AC253" i="1" s="1"/>
  <c r="AE253" i="1"/>
  <c r="AF253" i="1" s="1"/>
  <c r="AG253" i="1" s="1"/>
  <c r="AM253" i="1"/>
  <c r="AN253" i="1" s="1"/>
  <c r="AO253" i="1" s="1"/>
  <c r="AQ253" i="1"/>
  <c r="AR253" i="1" s="1"/>
  <c r="AS253" i="1" s="1"/>
  <c r="AU253" i="1"/>
  <c r="AV253" i="1" s="1"/>
  <c r="AW253" i="1" s="1"/>
  <c r="BC253" i="1"/>
  <c r="BD253" i="1" s="1"/>
  <c r="BE253" i="1" s="1"/>
  <c r="BG253" i="1"/>
  <c r="BH253" i="1" s="1"/>
  <c r="BI253" i="1" s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J243" i="1"/>
  <c r="BK243" i="1" s="1"/>
  <c r="BL243" i="1" s="1"/>
  <c r="BM243" i="1" s="1"/>
  <c r="BJ244" i="1"/>
  <c r="BF244" i="1"/>
  <c r="BB244" i="1"/>
  <c r="AX244" i="1"/>
  <c r="AY244" i="1" s="1"/>
  <c r="AZ244" i="1" s="1"/>
  <c r="BA244" i="1" s="1"/>
  <c r="AT244" i="1"/>
  <c r="AP244" i="1"/>
  <c r="AL244" i="1"/>
  <c r="AH244" i="1"/>
  <c r="AI244" i="1" s="1"/>
  <c r="AJ244" i="1" s="1"/>
  <c r="AK244" i="1" s="1"/>
  <c r="AD244" i="1"/>
  <c r="Z244" i="1"/>
  <c r="V244" i="1"/>
  <c r="R244" i="1"/>
  <c r="S244" i="1" s="1"/>
  <c r="T244" i="1" s="1"/>
  <c r="U244" i="1" s="1"/>
  <c r="N244" i="1"/>
  <c r="J244" i="1"/>
  <c r="F244" i="1"/>
  <c r="G244" i="1"/>
  <c r="H244" i="1" s="1"/>
  <c r="I244" i="1" s="1"/>
  <c r="K244" i="1"/>
  <c r="L244" i="1"/>
  <c r="M244" i="1" s="1"/>
  <c r="O244" i="1"/>
  <c r="P244" i="1"/>
  <c r="Q244" i="1"/>
  <c r="W244" i="1"/>
  <c r="X244" i="1" s="1"/>
  <c r="Y244" i="1" s="1"/>
  <c r="AA244" i="1"/>
  <c r="AB244" i="1"/>
  <c r="AC244" i="1" s="1"/>
  <c r="AE244" i="1"/>
  <c r="AF244" i="1"/>
  <c r="AG244" i="1"/>
  <c r="AM244" i="1"/>
  <c r="AN244" i="1" s="1"/>
  <c r="AO244" i="1" s="1"/>
  <c r="AQ244" i="1"/>
  <c r="AR244" i="1"/>
  <c r="AS244" i="1" s="1"/>
  <c r="AU244" i="1"/>
  <c r="AV244" i="1"/>
  <c r="AW244" i="1"/>
  <c r="BC244" i="1"/>
  <c r="BD244" i="1" s="1"/>
  <c r="BE244" i="1" s="1"/>
  <c r="BG244" i="1"/>
  <c r="BH244" i="1"/>
  <c r="BI244" i="1" s="1"/>
  <c r="BK244" i="1"/>
  <c r="BL244" i="1" s="1"/>
  <c r="BM244" i="1" s="1"/>
  <c r="F245" i="1"/>
  <c r="G245" i="1" s="1"/>
  <c r="H245" i="1" s="1"/>
  <c r="I245" i="1" s="1"/>
  <c r="J245" i="1"/>
  <c r="K245" i="1" s="1"/>
  <c r="L245" i="1" s="1"/>
  <c r="M245" i="1" s="1"/>
  <c r="N245" i="1"/>
  <c r="O245" i="1" s="1"/>
  <c r="P245" i="1" s="1"/>
  <c r="Q245" i="1" s="1"/>
  <c r="R245" i="1"/>
  <c r="S245" i="1" s="1"/>
  <c r="T245" i="1" s="1"/>
  <c r="U245" i="1" s="1"/>
  <c r="V245" i="1"/>
  <c r="W245" i="1" s="1"/>
  <c r="X245" i="1" s="1"/>
  <c r="Y245" i="1" s="1"/>
  <c r="Z245" i="1"/>
  <c r="AA245" i="1" s="1"/>
  <c r="AB245" i="1" s="1"/>
  <c r="AC245" i="1" s="1"/>
  <c r="AD245" i="1"/>
  <c r="AE245" i="1" s="1"/>
  <c r="AF245" i="1" s="1"/>
  <c r="AG245" i="1" s="1"/>
  <c r="AH245" i="1"/>
  <c r="AI245" i="1" s="1"/>
  <c r="AJ245" i="1" s="1"/>
  <c r="AK245" i="1" s="1"/>
  <c r="AL245" i="1"/>
  <c r="AM245" i="1" s="1"/>
  <c r="AN245" i="1" s="1"/>
  <c r="AO245" i="1" s="1"/>
  <c r="AP245" i="1"/>
  <c r="AQ245" i="1" s="1"/>
  <c r="AR245" i="1" s="1"/>
  <c r="AS245" i="1" s="1"/>
  <c r="AT245" i="1"/>
  <c r="AU245" i="1" s="1"/>
  <c r="AV245" i="1" s="1"/>
  <c r="AW245" i="1" s="1"/>
  <c r="AX245" i="1"/>
  <c r="AY245" i="1" s="1"/>
  <c r="AZ245" i="1" s="1"/>
  <c r="BA245" i="1" s="1"/>
  <c r="BB245" i="1"/>
  <c r="BC245" i="1" s="1"/>
  <c r="BD245" i="1" s="1"/>
  <c r="BE245" i="1" s="1"/>
  <c r="BF245" i="1"/>
  <c r="BG245" i="1" s="1"/>
  <c r="BH245" i="1" s="1"/>
  <c r="BI245" i="1" s="1"/>
  <c r="BJ245" i="1"/>
  <c r="BK245" i="1" s="1"/>
  <c r="BL245" i="1" s="1"/>
  <c r="BM245" i="1" s="1"/>
  <c r="BJ246" i="1"/>
  <c r="BK246" i="1" s="1"/>
  <c r="BL246" i="1" s="1"/>
  <c r="BM246" i="1" s="1"/>
  <c r="BF246" i="1"/>
  <c r="BB246" i="1"/>
  <c r="AX246" i="1"/>
  <c r="AY246" i="1" s="1"/>
  <c r="AZ246" i="1" s="1"/>
  <c r="BA246" i="1" s="1"/>
  <c r="AT246" i="1"/>
  <c r="AP246" i="1"/>
  <c r="AL246" i="1"/>
  <c r="AH246" i="1"/>
  <c r="AI246" i="1" s="1"/>
  <c r="AJ246" i="1" s="1"/>
  <c r="AK246" i="1" s="1"/>
  <c r="AD246" i="1"/>
  <c r="Z246" i="1"/>
  <c r="V246" i="1"/>
  <c r="R246" i="1"/>
  <c r="S246" i="1" s="1"/>
  <c r="T246" i="1" s="1"/>
  <c r="U246" i="1" s="1"/>
  <c r="N246" i="1"/>
  <c r="J246" i="1"/>
  <c r="F246" i="1"/>
  <c r="G246" i="1"/>
  <c r="H246" i="1" s="1"/>
  <c r="I246" i="1" s="1"/>
  <c r="K246" i="1"/>
  <c r="L246" i="1"/>
  <c r="M246" i="1" s="1"/>
  <c r="O246" i="1"/>
  <c r="P246" i="1"/>
  <c r="Q246" i="1"/>
  <c r="W246" i="1"/>
  <c r="X246" i="1" s="1"/>
  <c r="Y246" i="1" s="1"/>
  <c r="AA246" i="1"/>
  <c r="AB246" i="1"/>
  <c r="AC246" i="1" s="1"/>
  <c r="AE246" i="1"/>
  <c r="AF246" i="1"/>
  <c r="AG246" i="1"/>
  <c r="AM246" i="1"/>
  <c r="AN246" i="1" s="1"/>
  <c r="AO246" i="1" s="1"/>
  <c r="AQ246" i="1"/>
  <c r="AR246" i="1"/>
  <c r="AS246" i="1" s="1"/>
  <c r="AU246" i="1"/>
  <c r="AV246" i="1"/>
  <c r="AW246" i="1"/>
  <c r="BC246" i="1"/>
  <c r="BD246" i="1" s="1"/>
  <c r="BE246" i="1" s="1"/>
  <c r="BG246" i="1"/>
  <c r="BH246" i="1"/>
  <c r="BI246" i="1" s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 s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BF247" i="1"/>
  <c r="BG247" i="1"/>
  <c r="BH247" i="1"/>
  <c r="BI247" i="1"/>
  <c r="BJ247" i="1"/>
  <c r="BK247" i="1" s="1"/>
  <c r="BL247" i="1" s="1"/>
  <c r="BM247" i="1" s="1"/>
  <c r="BJ248" i="1"/>
  <c r="BK248" i="1" s="1"/>
  <c r="BL248" i="1" s="1"/>
  <c r="BM248" i="1" s="1"/>
  <c r="BF248" i="1"/>
  <c r="BB248" i="1"/>
  <c r="AX248" i="1"/>
  <c r="AT248" i="1"/>
  <c r="AU248" i="1" s="1"/>
  <c r="AV248" i="1" s="1"/>
  <c r="AW248" i="1" s="1"/>
  <c r="AP248" i="1"/>
  <c r="AL248" i="1"/>
  <c r="AH248" i="1"/>
  <c r="AD248" i="1"/>
  <c r="AE248" i="1" s="1"/>
  <c r="AF248" i="1" s="1"/>
  <c r="AG248" i="1" s="1"/>
  <c r="Z248" i="1"/>
  <c r="V248" i="1"/>
  <c r="R248" i="1"/>
  <c r="N248" i="1"/>
  <c r="O248" i="1" s="1"/>
  <c r="P248" i="1" s="1"/>
  <c r="Q248" i="1" s="1"/>
  <c r="J248" i="1"/>
  <c r="F248" i="1"/>
  <c r="G248" i="1"/>
  <c r="H248" i="1"/>
  <c r="I248" i="1" s="1"/>
  <c r="K248" i="1"/>
  <c r="L248" i="1"/>
  <c r="M248" i="1"/>
  <c r="S248" i="1"/>
  <c r="T248" i="1" s="1"/>
  <c r="U248" i="1" s="1"/>
  <c r="W248" i="1"/>
  <c r="X248" i="1"/>
  <c r="Y248" i="1" s="1"/>
  <c r="AA248" i="1"/>
  <c r="AB248" i="1"/>
  <c r="AC248" i="1"/>
  <c r="AI248" i="1"/>
  <c r="AJ248" i="1" s="1"/>
  <c r="AK248" i="1" s="1"/>
  <c r="AM248" i="1"/>
  <c r="AN248" i="1"/>
  <c r="AO248" i="1" s="1"/>
  <c r="AQ248" i="1"/>
  <c r="AR248" i="1"/>
  <c r="AS248" i="1"/>
  <c r="AY248" i="1"/>
  <c r="AZ248" i="1" s="1"/>
  <c r="BA248" i="1" s="1"/>
  <c r="BC248" i="1"/>
  <c r="BD248" i="1"/>
  <c r="BE248" i="1" s="1"/>
  <c r="BG248" i="1"/>
  <c r="BH248" i="1"/>
  <c r="BI248" i="1"/>
  <c r="F252" i="1"/>
  <c r="G252" i="1" s="1"/>
  <c r="H252" i="1" s="1"/>
  <c r="I252" i="1" s="1"/>
  <c r="J252" i="1"/>
  <c r="K252" i="1" s="1"/>
  <c r="L252" i="1" s="1"/>
  <c r="M252" i="1" s="1"/>
  <c r="N252" i="1"/>
  <c r="O252" i="1" s="1"/>
  <c r="P252" i="1" s="1"/>
  <c r="Q252" i="1" s="1"/>
  <c r="R252" i="1"/>
  <c r="S252" i="1" s="1"/>
  <c r="T252" i="1" s="1"/>
  <c r="U252" i="1" s="1"/>
  <c r="V252" i="1"/>
  <c r="W252" i="1" s="1"/>
  <c r="X252" i="1" s="1"/>
  <c r="Y252" i="1" s="1"/>
  <c r="Z252" i="1"/>
  <c r="AA252" i="1" s="1"/>
  <c r="AB252" i="1" s="1"/>
  <c r="AC252" i="1" s="1"/>
  <c r="AD252" i="1"/>
  <c r="AE252" i="1" s="1"/>
  <c r="AF252" i="1" s="1"/>
  <c r="AG252" i="1" s="1"/>
  <c r="AH252" i="1"/>
  <c r="AI252" i="1" s="1"/>
  <c r="AJ252" i="1" s="1"/>
  <c r="AK252" i="1" s="1"/>
  <c r="AL252" i="1"/>
  <c r="AM252" i="1" s="1"/>
  <c r="AN252" i="1" s="1"/>
  <c r="AO252" i="1" s="1"/>
  <c r="AP252" i="1"/>
  <c r="AQ252" i="1" s="1"/>
  <c r="AR252" i="1" s="1"/>
  <c r="AS252" i="1" s="1"/>
  <c r="AT252" i="1"/>
  <c r="AU252" i="1" s="1"/>
  <c r="AV252" i="1" s="1"/>
  <c r="AW252" i="1" s="1"/>
  <c r="AX252" i="1"/>
  <c r="AY252" i="1" s="1"/>
  <c r="AZ252" i="1" s="1"/>
  <c r="BA252" i="1" s="1"/>
  <c r="BB252" i="1"/>
  <c r="BC252" i="1" s="1"/>
  <c r="BD252" i="1" s="1"/>
  <c r="BE252" i="1" s="1"/>
  <c r="BF252" i="1"/>
  <c r="BG252" i="1" s="1"/>
  <c r="BH252" i="1" s="1"/>
  <c r="BI252" i="1" s="1"/>
  <c r="BJ252" i="1"/>
  <c r="BK252" i="1" s="1"/>
  <c r="BL252" i="1" s="1"/>
  <c r="BM252" i="1" s="1"/>
  <c r="BJ251" i="1"/>
  <c r="BK251" i="1" s="1"/>
  <c r="BL251" i="1" s="1"/>
  <c r="BM251" i="1" s="1"/>
  <c r="BF251" i="1"/>
  <c r="BB251" i="1"/>
  <c r="BC251" i="1" s="1"/>
  <c r="BD251" i="1" s="1"/>
  <c r="BE251" i="1" s="1"/>
  <c r="AX251" i="1"/>
  <c r="AT251" i="1"/>
  <c r="AP251" i="1"/>
  <c r="AL251" i="1"/>
  <c r="AM251" i="1" s="1"/>
  <c r="AN251" i="1" s="1"/>
  <c r="AO251" i="1" s="1"/>
  <c r="AH251" i="1"/>
  <c r="AD251" i="1"/>
  <c r="Z251" i="1"/>
  <c r="V251" i="1"/>
  <c r="W251" i="1" s="1"/>
  <c r="X251" i="1" s="1"/>
  <c r="Y251" i="1" s="1"/>
  <c r="R251" i="1"/>
  <c r="N251" i="1"/>
  <c r="J251" i="1"/>
  <c r="F251" i="1"/>
  <c r="G251" i="1" s="1"/>
  <c r="H251" i="1" s="1"/>
  <c r="I251" i="1" s="1"/>
  <c r="K251" i="1"/>
  <c r="L251" i="1" s="1"/>
  <c r="M251" i="1" s="1"/>
  <c r="O251" i="1"/>
  <c r="P251" i="1"/>
  <c r="Q251" i="1" s="1"/>
  <c r="S251" i="1"/>
  <c r="T251" i="1"/>
  <c r="U251" i="1"/>
  <c r="AA251" i="1"/>
  <c r="AB251" i="1" s="1"/>
  <c r="AC251" i="1" s="1"/>
  <c r="AE251" i="1"/>
  <c r="AF251" i="1"/>
  <c r="AG251" i="1" s="1"/>
  <c r="AI251" i="1"/>
  <c r="AJ251" i="1"/>
  <c r="AK251" i="1"/>
  <c r="AQ251" i="1"/>
  <c r="AR251" i="1" s="1"/>
  <c r="AS251" i="1" s="1"/>
  <c r="AU251" i="1"/>
  <c r="AV251" i="1"/>
  <c r="AW251" i="1" s="1"/>
  <c r="AY251" i="1"/>
  <c r="AZ251" i="1"/>
  <c r="BA251" i="1"/>
  <c r="BG251" i="1"/>
  <c r="BH251" i="1" s="1"/>
  <c r="BI251" i="1" s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BF250" i="1"/>
  <c r="BG250" i="1"/>
  <c r="BH250" i="1"/>
  <c r="BI250" i="1"/>
  <c r="BJ250" i="1"/>
  <c r="BK250" i="1" s="1"/>
  <c r="BL250" i="1" s="1"/>
  <c r="BM250" i="1" s="1"/>
  <c r="BJ249" i="1"/>
  <c r="BK249" i="1" s="1"/>
  <c r="BL249" i="1" s="1"/>
  <c r="BM249" i="1" s="1"/>
  <c r="BF249" i="1"/>
  <c r="BB249" i="1"/>
  <c r="BC249" i="1" s="1"/>
  <c r="BD249" i="1" s="1"/>
  <c r="BE249" i="1" s="1"/>
  <c r="AX249" i="1"/>
  <c r="AY249" i="1" s="1"/>
  <c r="AZ249" i="1" s="1"/>
  <c r="BA249" i="1" s="1"/>
  <c r="AT249" i="1"/>
  <c r="AP249" i="1"/>
  <c r="AL249" i="1"/>
  <c r="AM249" i="1" s="1"/>
  <c r="AN249" i="1" s="1"/>
  <c r="AO249" i="1" s="1"/>
  <c r="AH249" i="1"/>
  <c r="AI249" i="1" s="1"/>
  <c r="AJ249" i="1" s="1"/>
  <c r="AK249" i="1" s="1"/>
  <c r="AD249" i="1"/>
  <c r="Z249" i="1"/>
  <c r="V249" i="1"/>
  <c r="W249" i="1" s="1"/>
  <c r="X249" i="1" s="1"/>
  <c r="Y249" i="1" s="1"/>
  <c r="R249" i="1"/>
  <c r="S249" i="1" s="1"/>
  <c r="T249" i="1" s="1"/>
  <c r="U249" i="1" s="1"/>
  <c r="N249" i="1"/>
  <c r="J249" i="1"/>
  <c r="F249" i="1"/>
  <c r="G249" i="1" s="1"/>
  <c r="H249" i="1" s="1"/>
  <c r="I249" i="1" s="1"/>
  <c r="BG249" i="1"/>
  <c r="BH249" i="1" s="1"/>
  <c r="BI249" i="1" s="1"/>
  <c r="AU249" i="1"/>
  <c r="AV249" i="1" s="1"/>
  <c r="AW249" i="1" s="1"/>
  <c r="AQ249" i="1"/>
  <c r="AR249" i="1" s="1"/>
  <c r="AS249" i="1" s="1"/>
  <c r="AE249" i="1"/>
  <c r="AF249" i="1" s="1"/>
  <c r="AG249" i="1" s="1"/>
  <c r="AA249" i="1"/>
  <c r="AB249" i="1" s="1"/>
  <c r="AC249" i="1" s="1"/>
  <c r="O249" i="1"/>
  <c r="P249" i="1" s="1"/>
  <c r="Q249" i="1" s="1"/>
  <c r="K249" i="1"/>
  <c r="L249" i="1" s="1"/>
  <c r="M249" i="1" s="1"/>
  <c r="BT76" i="1" l="1"/>
  <c r="BK191" i="1"/>
  <c r="BK192" i="1"/>
  <c r="BJ183" i="1"/>
  <c r="BK183" i="1" s="1"/>
  <c r="BL183" i="1" s="1"/>
  <c r="BM183" i="1" s="1"/>
  <c r="BJ176" i="1"/>
  <c r="BK176" i="1" s="1"/>
  <c r="BL176" i="1" s="1"/>
  <c r="BM176" i="1" s="1"/>
  <c r="BK187" i="1"/>
  <c r="BK127" i="1"/>
  <c r="BK130" i="1"/>
  <c r="BK131" i="1"/>
  <c r="BK134" i="1"/>
  <c r="BK135" i="1"/>
  <c r="BK138" i="1"/>
  <c r="BK139" i="1"/>
  <c r="BK157" i="1"/>
  <c r="BK158" i="1"/>
  <c r="BK160" i="1"/>
  <c r="BK198" i="1" l="1"/>
  <c r="BK197" i="1"/>
  <c r="BK144" i="1"/>
  <c r="BK132" i="1"/>
  <c r="BK136" i="1"/>
  <c r="BK140" i="1"/>
  <c r="BK128" i="1"/>
  <c r="BK143" i="1"/>
  <c r="BK150" i="1" s="1"/>
  <c r="BJ187" i="1"/>
  <c r="BJ191" i="1"/>
  <c r="BJ192" i="1"/>
  <c r="BJ157" i="1"/>
  <c r="BJ158" i="1"/>
  <c r="BJ163" i="1" s="1"/>
  <c r="BJ160" i="1"/>
  <c r="CM160" i="1" s="1"/>
  <c r="BS157" i="1" l="1"/>
  <c r="CM157" i="1"/>
  <c r="BL149" i="1"/>
  <c r="BJ162" i="1"/>
  <c r="BK162" i="1" s="1"/>
  <c r="BL162" i="1" s="1"/>
  <c r="BM162" i="1" s="1"/>
  <c r="CM158" i="1"/>
  <c r="BK163" i="1"/>
  <c r="BL163" i="1" s="1"/>
  <c r="BM163" i="1" s="1"/>
  <c r="BK145" i="1"/>
  <c r="BS158" i="1"/>
  <c r="BJ198" i="1"/>
  <c r="BJ197" i="1"/>
  <c r="BJ139" i="1"/>
  <c r="BJ126" i="1"/>
  <c r="BJ205" i="1" s="1"/>
  <c r="BK205" i="1" s="1"/>
  <c r="BL205" i="1" s="1"/>
  <c r="BM205" i="1" s="1"/>
  <c r="BJ127" i="1"/>
  <c r="BJ130" i="1"/>
  <c r="BJ131" i="1"/>
  <c r="BJ134" i="1"/>
  <c r="BJ138" i="1"/>
  <c r="BJ65" i="1"/>
  <c r="BJ66" i="1"/>
  <c r="CM66" i="1" s="1"/>
  <c r="BJ210" i="1" l="1"/>
  <c r="BK210" i="1" s="1"/>
  <c r="BL210" i="1" s="1"/>
  <c r="BM210" i="1" s="1"/>
  <c r="CM139" i="1"/>
  <c r="CM162" i="1"/>
  <c r="CM134" i="1"/>
  <c r="BJ135" i="1"/>
  <c r="CM135" i="1" s="1"/>
  <c r="CM65" i="1"/>
  <c r="BJ207" i="1"/>
  <c r="BK207" i="1" s="1"/>
  <c r="BL207" i="1" s="1"/>
  <c r="BM207" i="1" s="1"/>
  <c r="CM130" i="1"/>
  <c r="BJ208" i="1"/>
  <c r="BK208" i="1" s="1"/>
  <c r="BL208" i="1" s="1"/>
  <c r="BM208" i="1" s="1"/>
  <c r="CM131" i="1"/>
  <c r="CM138" i="1"/>
  <c r="BJ206" i="1"/>
  <c r="BK206" i="1" s="1"/>
  <c r="BL206" i="1" s="1"/>
  <c r="BM206" i="1" s="1"/>
  <c r="CM127" i="1"/>
  <c r="BS127" i="1"/>
  <c r="CM163" i="1"/>
  <c r="BJ140" i="1"/>
  <c r="CM140" i="1" s="1"/>
  <c r="BJ209" i="1"/>
  <c r="BK209" i="1" s="1"/>
  <c r="BL209" i="1" s="1"/>
  <c r="BM209" i="1" s="1"/>
  <c r="BJ128" i="1"/>
  <c r="CM128" i="1" s="1"/>
  <c r="BJ180" i="1"/>
  <c r="BK180" i="1" s="1"/>
  <c r="BL180" i="1" s="1"/>
  <c r="BM180" i="1" s="1"/>
  <c r="BJ132" i="1"/>
  <c r="CM132" i="1" s="1"/>
  <c r="BJ143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BE191" i="1"/>
  <c r="BF191" i="1"/>
  <c r="BG191" i="1"/>
  <c r="BH191" i="1"/>
  <c r="BI191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D194" i="1" s="1"/>
  <c r="AE192" i="1"/>
  <c r="AF192" i="1"/>
  <c r="AG192" i="1"/>
  <c r="AH192" i="1"/>
  <c r="AH194" i="1" s="1"/>
  <c r="AI192" i="1"/>
  <c r="AJ192" i="1"/>
  <c r="AK192" i="1"/>
  <c r="AL192" i="1"/>
  <c r="AL194" i="1" s="1"/>
  <c r="AM192" i="1"/>
  <c r="AN192" i="1"/>
  <c r="AO192" i="1"/>
  <c r="AP192" i="1"/>
  <c r="AP194" i="1" s="1"/>
  <c r="AQ192" i="1"/>
  <c r="AR192" i="1"/>
  <c r="AS192" i="1"/>
  <c r="AT192" i="1"/>
  <c r="AT194" i="1" s="1"/>
  <c r="AU192" i="1"/>
  <c r="AV192" i="1"/>
  <c r="AW192" i="1"/>
  <c r="AX192" i="1"/>
  <c r="AX194" i="1" s="1"/>
  <c r="AY192" i="1"/>
  <c r="AZ192" i="1"/>
  <c r="BA192" i="1"/>
  <c r="BB192" i="1"/>
  <c r="BB194" i="1" s="1"/>
  <c r="BC192" i="1"/>
  <c r="BD192" i="1"/>
  <c r="BE192" i="1"/>
  <c r="BF192" i="1"/>
  <c r="BF194" i="1" s="1"/>
  <c r="BG192" i="1"/>
  <c r="BH192" i="1"/>
  <c r="BI192" i="1"/>
  <c r="F192" i="1"/>
  <c r="F194" i="1" s="1"/>
  <c r="F191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AD187" i="1"/>
  <c r="BJ136" i="1" l="1"/>
  <c r="BJ182" i="1" s="1"/>
  <c r="BK182" i="1" s="1"/>
  <c r="BL182" i="1" s="1"/>
  <c r="BM182" i="1" s="1"/>
  <c r="BJ144" i="1"/>
  <c r="CM144" i="1" s="1"/>
  <c r="BJ181" i="1"/>
  <c r="BK181" i="1" s="1"/>
  <c r="BL181" i="1" s="1"/>
  <c r="BM181" i="1" s="1"/>
  <c r="BJ173" i="1"/>
  <c r="BK173" i="1" s="1"/>
  <c r="BL173" i="1" s="1"/>
  <c r="BM173" i="1" s="1"/>
  <c r="CM143" i="1"/>
  <c r="BA194" i="1"/>
  <c r="AW194" i="1"/>
  <c r="AS194" i="1"/>
  <c r="AK194" i="1"/>
  <c r="AG194" i="1"/>
  <c r="BC194" i="1"/>
  <c r="AY194" i="1"/>
  <c r="AU194" i="1"/>
  <c r="AQ194" i="1"/>
  <c r="AM194" i="1"/>
  <c r="AI194" i="1"/>
  <c r="AE194" i="1"/>
  <c r="AA194" i="1"/>
  <c r="W194" i="1"/>
  <c r="S194" i="1"/>
  <c r="O194" i="1"/>
  <c r="K194" i="1"/>
  <c r="G194" i="1"/>
  <c r="CG191" i="1"/>
  <c r="CE191" i="1"/>
  <c r="AO194" i="1"/>
  <c r="Z194" i="1"/>
  <c r="V194" i="1"/>
  <c r="R194" i="1"/>
  <c r="N194" i="1"/>
  <c r="J194" i="1"/>
  <c r="BE194" i="1"/>
  <c r="AC194" i="1"/>
  <c r="Y194" i="1"/>
  <c r="U194" i="1"/>
  <c r="Q194" i="1"/>
  <c r="M194" i="1"/>
  <c r="I194" i="1"/>
  <c r="BJ145" i="1"/>
  <c r="BN148" i="1" s="1"/>
  <c r="BH194" i="1"/>
  <c r="BD194" i="1"/>
  <c r="AZ194" i="1"/>
  <c r="AV194" i="1"/>
  <c r="AR194" i="1"/>
  <c r="AN194" i="1"/>
  <c r="AJ194" i="1"/>
  <c r="AF194" i="1"/>
  <c r="AB194" i="1"/>
  <c r="X194" i="1"/>
  <c r="T194" i="1"/>
  <c r="P194" i="1"/>
  <c r="L194" i="1"/>
  <c r="H194" i="1"/>
  <c r="CK191" i="1"/>
  <c r="CI191" i="1"/>
  <c r="CI192" i="1"/>
  <c r="CK192" i="1"/>
  <c r="CE192" i="1"/>
  <c r="BK194" i="1"/>
  <c r="BJ194" i="1"/>
  <c r="CG192" i="1"/>
  <c r="BI194" i="1"/>
  <c r="BG194" i="1"/>
  <c r="CM136" i="1" l="1"/>
  <c r="BJ174" i="1"/>
  <c r="BK174" i="1" s="1"/>
  <c r="BL174" i="1" s="1"/>
  <c r="BM174" i="1" s="1"/>
  <c r="BN147" i="1"/>
  <c r="BN153" i="1"/>
  <c r="BN151" i="1"/>
  <c r="BK149" i="1"/>
  <c r="BJ175" i="1"/>
  <c r="BK175" i="1" s="1"/>
  <c r="BL175" i="1" s="1"/>
  <c r="BM175" i="1" s="1"/>
  <c r="CM145" i="1"/>
  <c r="CH191" i="1"/>
  <c r="CJ191" i="1"/>
  <c r="CL191" i="1"/>
  <c r="CL192" i="1"/>
  <c r="BT12" i="1"/>
  <c r="BT16" i="1"/>
  <c r="BT20" i="1"/>
  <c r="CH192" i="1"/>
  <c r="BT9" i="1"/>
  <c r="BT13" i="1"/>
  <c r="CJ192" i="1"/>
  <c r="BT17" i="1"/>
  <c r="BT21" i="1"/>
  <c r="BT25" i="1"/>
  <c r="BI157" i="1"/>
  <c r="BI158" i="1"/>
  <c r="BI160" i="1"/>
  <c r="BF135" i="1"/>
  <c r="BI197" i="1" l="1"/>
  <c r="BI198" i="1"/>
  <c r="BH139" i="1"/>
  <c r="BF126" i="1"/>
  <c r="BG139" i="1"/>
  <c r="BG130" i="1"/>
  <c r="BG138" i="1"/>
  <c r="BG126" i="1"/>
  <c r="CK16" i="1"/>
  <c r="CK12" i="1"/>
  <c r="BI66" i="1"/>
  <c r="BI65" i="1"/>
  <c r="BG134" i="1"/>
  <c r="BI139" i="1"/>
  <c r="BI138" i="1"/>
  <c r="BI134" i="1"/>
  <c r="BI131" i="1"/>
  <c r="BI126" i="1"/>
  <c r="BH138" i="1"/>
  <c r="BH135" i="1"/>
  <c r="BH134" i="1"/>
  <c r="BH131" i="1"/>
  <c r="BH127" i="1"/>
  <c r="BI130" i="1"/>
  <c r="BI127" i="1"/>
  <c r="BH126" i="1"/>
  <c r="BF205" i="1" l="1"/>
  <c r="BG205" i="1" s="1"/>
  <c r="BH205" i="1" s="1"/>
  <c r="BI205" i="1" s="1"/>
  <c r="BI128" i="1"/>
  <c r="BI132" i="1"/>
  <c r="BG143" i="1"/>
  <c r="BI135" i="1"/>
  <c r="BI140" i="1"/>
  <c r="CK126" i="1"/>
  <c r="BH144" i="1"/>
  <c r="BG140" i="1"/>
  <c r="BH128" i="1"/>
  <c r="BI143" i="1"/>
  <c r="BH65" i="1"/>
  <c r="BH66" i="1"/>
  <c r="BH157" i="1"/>
  <c r="BH158" i="1"/>
  <c r="BH160" i="1"/>
  <c r="BH130" i="1"/>
  <c r="BH143" i="1" s="1"/>
  <c r="BL150" i="1" s="1"/>
  <c r="BH140" i="1"/>
  <c r="BM168" i="1" l="1"/>
  <c r="BH197" i="1"/>
  <c r="BM167" i="1"/>
  <c r="BI144" i="1"/>
  <c r="BH198" i="1"/>
  <c r="BI136" i="1"/>
  <c r="BI145" i="1" s="1"/>
  <c r="BH132" i="1"/>
  <c r="BH136" i="1"/>
  <c r="BG66" i="1"/>
  <c r="BG65" i="1"/>
  <c r="BJ149" i="1" l="1"/>
  <c r="CM149" i="1" s="1"/>
  <c r="BM151" i="1"/>
  <c r="BI149" i="1"/>
  <c r="BH145" i="1"/>
  <c r="BG160" i="1"/>
  <c r="BG157" i="1" l="1"/>
  <c r="BL167" i="1" s="1"/>
  <c r="BG158" i="1"/>
  <c r="BG135" i="1"/>
  <c r="BG131" i="1"/>
  <c r="BG127" i="1"/>
  <c r="BL168" i="1" l="1"/>
  <c r="BG128" i="1"/>
  <c r="BV127" i="1"/>
  <c r="BG197" i="1"/>
  <c r="BG198" i="1"/>
  <c r="BG144" i="1"/>
  <c r="BG132" i="1"/>
  <c r="BG136" i="1"/>
  <c r="BL151" i="1" l="1"/>
  <c r="BG145" i="1"/>
  <c r="BH149" i="1"/>
  <c r="CK13" i="1"/>
  <c r="CK15" i="1"/>
  <c r="CK17" i="1"/>
  <c r="CK19" i="1"/>
  <c r="CK20" i="1"/>
  <c r="CK21" i="1"/>
  <c r="CK23" i="1"/>
  <c r="CK24" i="1"/>
  <c r="CK25" i="1"/>
  <c r="CK27" i="1"/>
  <c r="CK32" i="1"/>
  <c r="CK33" i="1"/>
  <c r="CK36" i="1"/>
  <c r="CK37" i="1"/>
  <c r="CK40" i="1"/>
  <c r="CK41" i="1"/>
  <c r="CK44" i="1"/>
  <c r="CK45" i="1"/>
  <c r="CK48" i="1"/>
  <c r="CK49" i="1"/>
  <c r="CK52" i="1"/>
  <c r="CK53" i="1"/>
  <c r="CK56" i="1"/>
  <c r="CK57" i="1"/>
  <c r="CK60" i="1"/>
  <c r="CK61" i="1"/>
  <c r="CK72" i="1"/>
  <c r="CK73" i="1"/>
  <c r="CK76" i="1"/>
  <c r="CK77" i="1"/>
  <c r="CK80" i="1"/>
  <c r="CK81" i="1"/>
  <c r="CK84" i="1"/>
  <c r="CK85" i="1"/>
  <c r="CK88" i="1"/>
  <c r="CK89" i="1"/>
  <c r="CK92" i="1"/>
  <c r="CK93" i="1"/>
  <c r="CK96" i="1"/>
  <c r="CK97" i="1"/>
  <c r="CK168" i="1" s="1"/>
  <c r="CK100" i="1"/>
  <c r="CK101" i="1"/>
  <c r="CK104" i="1"/>
  <c r="CK105" i="1"/>
  <c r="CK108" i="1"/>
  <c r="CK109" i="1"/>
  <c r="CK112" i="1"/>
  <c r="CK113" i="1"/>
  <c r="CK116" i="1"/>
  <c r="CK117" i="1"/>
  <c r="CK135" i="1"/>
  <c r="BF127" i="1"/>
  <c r="BF129" i="1"/>
  <c r="BF130" i="1"/>
  <c r="BF131" i="1"/>
  <c r="BF208" i="1" s="1"/>
  <c r="BG208" i="1" s="1"/>
  <c r="BH208" i="1" s="1"/>
  <c r="BI208" i="1" s="1"/>
  <c r="BF133" i="1"/>
  <c r="BF134" i="1"/>
  <c r="BF180" i="1" s="1"/>
  <c r="BG180" i="1" s="1"/>
  <c r="BH180" i="1" s="1"/>
  <c r="BI180" i="1" s="1"/>
  <c r="BF137" i="1"/>
  <c r="BF183" i="1" s="1"/>
  <c r="BG183" i="1" s="1"/>
  <c r="BH183" i="1" s="1"/>
  <c r="BI183" i="1" s="1"/>
  <c r="BF138" i="1"/>
  <c r="BF139" i="1"/>
  <c r="BF210" i="1" s="1"/>
  <c r="BG210" i="1" s="1"/>
  <c r="BH210" i="1" s="1"/>
  <c r="BI210" i="1" s="1"/>
  <c r="BF141" i="1"/>
  <c r="BF157" i="1"/>
  <c r="BR166" i="1" s="1"/>
  <c r="BF158" i="1"/>
  <c r="BF159" i="1"/>
  <c r="BF160" i="1"/>
  <c r="BE157" i="1"/>
  <c r="BE197" i="1" s="1"/>
  <c r="BE158" i="1"/>
  <c r="BE159" i="1"/>
  <c r="BE160" i="1"/>
  <c r="BD157" i="1"/>
  <c r="BR127" i="1" l="1"/>
  <c r="BR158" i="1"/>
  <c r="BT158" i="1" s="1"/>
  <c r="BF163" i="1"/>
  <c r="BG163" i="1" s="1"/>
  <c r="BH163" i="1" s="1"/>
  <c r="BI163" i="1" s="1"/>
  <c r="BR167" i="1"/>
  <c r="BK168" i="1"/>
  <c r="CK160" i="1"/>
  <c r="BF162" i="1"/>
  <c r="BG162" i="1" s="1"/>
  <c r="BH162" i="1" s="1"/>
  <c r="BI162" i="1" s="1"/>
  <c r="BK167" i="1"/>
  <c r="BF146" i="1"/>
  <c r="BF176" i="1" s="1"/>
  <c r="BG176" i="1" s="1"/>
  <c r="BH176" i="1" s="1"/>
  <c r="BI176" i="1" s="1"/>
  <c r="BF128" i="1"/>
  <c r="BF206" i="1"/>
  <c r="BG206" i="1" s="1"/>
  <c r="BH206" i="1" s="1"/>
  <c r="BI206" i="1" s="1"/>
  <c r="CK138" i="1"/>
  <c r="BF209" i="1"/>
  <c r="BG209" i="1" s="1"/>
  <c r="BH209" i="1" s="1"/>
  <c r="BI209" i="1" s="1"/>
  <c r="CK130" i="1"/>
  <c r="BF207" i="1"/>
  <c r="BG207" i="1" s="1"/>
  <c r="BH207" i="1" s="1"/>
  <c r="BI207" i="1" s="1"/>
  <c r="CK127" i="1"/>
  <c r="CK165" i="1"/>
  <c r="BF197" i="1"/>
  <c r="CM197" i="1" s="1"/>
  <c r="BR157" i="1"/>
  <c r="BT157" i="1" s="1"/>
  <c r="BE198" i="1"/>
  <c r="BF198" i="1"/>
  <c r="CM198" i="1" s="1"/>
  <c r="CK157" i="1"/>
  <c r="BD197" i="1"/>
  <c r="CK167" i="1"/>
  <c r="BF140" i="1"/>
  <c r="CK139" i="1"/>
  <c r="CK164" i="1"/>
  <c r="CK166" i="1"/>
  <c r="CK134" i="1"/>
  <c r="BF136" i="1"/>
  <c r="BF182" i="1" s="1"/>
  <c r="BG182" i="1" s="1"/>
  <c r="BH182" i="1" s="1"/>
  <c r="BI182" i="1" s="1"/>
  <c r="BF181" i="1"/>
  <c r="BG181" i="1" s="1"/>
  <c r="BH181" i="1" s="1"/>
  <c r="BI181" i="1" s="1"/>
  <c r="BF143" i="1"/>
  <c r="BT143" i="1" s="1"/>
  <c r="BF132" i="1"/>
  <c r="CK131" i="1"/>
  <c r="BF144" i="1"/>
  <c r="CI61" i="1"/>
  <c r="BT144" i="1" l="1"/>
  <c r="BM153" i="1"/>
  <c r="BF173" i="1"/>
  <c r="BG173" i="1" s="1"/>
  <c r="BH173" i="1" s="1"/>
  <c r="BI173" i="1" s="1"/>
  <c r="CM150" i="1"/>
  <c r="CK197" i="1"/>
  <c r="CN197" i="1" s="1"/>
  <c r="BK151" i="1"/>
  <c r="CK143" i="1"/>
  <c r="CL138" i="1" s="1"/>
  <c r="CK170" i="1"/>
  <c r="CL167" i="1" s="1"/>
  <c r="CK144" i="1"/>
  <c r="CL135" i="1" s="1"/>
  <c r="BG149" i="1"/>
  <c r="BF145" i="1"/>
  <c r="BF175" i="1" s="1"/>
  <c r="BG175" i="1" s="1"/>
  <c r="BH175" i="1" s="1"/>
  <c r="BI175" i="1" s="1"/>
  <c r="BF174" i="1"/>
  <c r="BG174" i="1" s="1"/>
  <c r="BH174" i="1" s="1"/>
  <c r="BI174" i="1" s="1"/>
  <c r="BE130" i="1"/>
  <c r="BE129" i="1"/>
  <c r="BE126" i="1"/>
  <c r="BE141" i="1"/>
  <c r="BE139" i="1"/>
  <c r="BE138" i="1"/>
  <c r="BE137" i="1"/>
  <c r="BE135" i="1"/>
  <c r="BE134" i="1"/>
  <c r="BE133" i="1"/>
  <c r="BE131" i="1"/>
  <c r="BE127" i="1"/>
  <c r="BD126" i="1"/>
  <c r="BE146" i="1" l="1"/>
  <c r="BT126" i="1"/>
  <c r="CL168" i="1"/>
  <c r="CL166" i="1"/>
  <c r="CL165" i="1"/>
  <c r="CL164" i="1"/>
  <c r="CL130" i="1"/>
  <c r="CL134" i="1"/>
  <c r="BE136" i="1"/>
  <c r="BE140" i="1"/>
  <c r="BE132" i="1"/>
  <c r="CL139" i="1"/>
  <c r="CL131" i="1"/>
  <c r="BE144" i="1"/>
  <c r="BL153" i="1" s="1"/>
  <c r="BE143" i="1"/>
  <c r="BE128" i="1"/>
  <c r="BC130" i="1"/>
  <c r="BB130" i="1"/>
  <c r="BC131" i="1"/>
  <c r="BC134" i="1"/>
  <c r="BD158" i="1"/>
  <c r="BD159" i="1"/>
  <c r="CK159" i="1" s="1"/>
  <c r="BD160" i="1"/>
  <c r="BC157" i="1"/>
  <c r="BD127" i="1"/>
  <c r="BD129" i="1"/>
  <c r="BD130" i="1"/>
  <c r="BD131" i="1"/>
  <c r="BD133" i="1"/>
  <c r="BD134" i="1"/>
  <c r="BD135" i="1"/>
  <c r="BD137" i="1"/>
  <c r="BD138" i="1"/>
  <c r="BD139" i="1"/>
  <c r="BD140" i="1"/>
  <c r="BD141" i="1"/>
  <c r="BC197" i="1" l="1"/>
  <c r="CI160" i="1"/>
  <c r="BC165" i="1"/>
  <c r="BB162" i="1"/>
  <c r="BC162" i="1" s="1"/>
  <c r="BD162" i="1" s="1"/>
  <c r="BE162" i="1" s="1"/>
  <c r="BD165" i="1"/>
  <c r="BD136" i="1"/>
  <c r="BD146" i="1"/>
  <c r="BD128" i="1"/>
  <c r="BT127" i="1"/>
  <c r="BB207" i="1"/>
  <c r="BC207" i="1" s="1"/>
  <c r="BD207" i="1" s="1"/>
  <c r="BE207" i="1" s="1"/>
  <c r="BJ151" i="1"/>
  <c r="CM151" i="1" s="1"/>
  <c r="BD198" i="1"/>
  <c r="CK158" i="1"/>
  <c r="BE145" i="1"/>
  <c r="BD143" i="1"/>
  <c r="BF149" i="1"/>
  <c r="BD132" i="1"/>
  <c r="BD144" i="1"/>
  <c r="BI151" i="1" s="1"/>
  <c r="BK153" i="1" l="1"/>
  <c r="BD145" i="1"/>
  <c r="CK198" i="1"/>
  <c r="CN198" i="1" s="1"/>
  <c r="BE149" i="1"/>
  <c r="BC135" i="1"/>
  <c r="BC158" i="1" l="1"/>
  <c r="BC159" i="1"/>
  <c r="BC160" i="1"/>
  <c r="BC126" i="1"/>
  <c r="BC127" i="1"/>
  <c r="BC129" i="1"/>
  <c r="BC133" i="1"/>
  <c r="BC136" i="1"/>
  <c r="BC137" i="1"/>
  <c r="BC138" i="1"/>
  <c r="BC139" i="1"/>
  <c r="BC141" i="1"/>
  <c r="BC198" i="1" l="1"/>
  <c r="BC146" i="1"/>
  <c r="BC140" i="1"/>
  <c r="BC143" i="1"/>
  <c r="BC144" i="1"/>
  <c r="BJ153" i="1" s="1"/>
  <c r="CM153" i="1" s="1"/>
  <c r="BC128" i="1"/>
  <c r="BC132" i="1"/>
  <c r="BH151" i="1" l="1"/>
  <c r="BC145" i="1"/>
  <c r="BD149" i="1"/>
  <c r="BD148" i="1"/>
  <c r="BB157" i="1"/>
  <c r="BB158" i="1"/>
  <c r="BB163" i="1" s="1"/>
  <c r="BC163" i="1" s="1"/>
  <c r="BD163" i="1" s="1"/>
  <c r="BE163" i="1" s="1"/>
  <c r="BB159" i="1"/>
  <c r="CI159" i="1" s="1"/>
  <c r="BB160" i="1"/>
  <c r="CI130" i="1"/>
  <c r="CG116" i="1"/>
  <c r="CI72" i="1"/>
  <c r="CI73" i="1"/>
  <c r="CI76" i="1"/>
  <c r="CI77" i="1"/>
  <c r="CI80" i="1"/>
  <c r="CI81" i="1"/>
  <c r="CI84" i="1"/>
  <c r="CI85" i="1"/>
  <c r="CI88" i="1"/>
  <c r="CI89" i="1"/>
  <c r="CI92" i="1"/>
  <c r="CI93" i="1"/>
  <c r="CI96" i="1"/>
  <c r="CI97" i="1"/>
  <c r="CI100" i="1"/>
  <c r="CI101" i="1"/>
  <c r="CI104" i="1"/>
  <c r="CI105" i="1"/>
  <c r="CI108" i="1"/>
  <c r="CI109" i="1"/>
  <c r="CI112" i="1"/>
  <c r="CI113" i="1"/>
  <c r="CI116" i="1"/>
  <c r="CI117" i="1"/>
  <c r="CI9" i="1"/>
  <c r="CI12" i="1"/>
  <c r="CI13" i="1"/>
  <c r="CI15" i="1"/>
  <c r="CI16" i="1"/>
  <c r="CI17" i="1"/>
  <c r="CI19" i="1"/>
  <c r="CI20" i="1"/>
  <c r="CI21" i="1"/>
  <c r="CI23" i="1"/>
  <c r="CI24" i="1"/>
  <c r="CI25" i="1"/>
  <c r="CI32" i="1"/>
  <c r="CI33" i="1"/>
  <c r="CI164" i="1" s="1"/>
  <c r="CI36" i="1"/>
  <c r="CI37" i="1"/>
  <c r="CI40" i="1"/>
  <c r="CI41" i="1"/>
  <c r="CI44" i="1"/>
  <c r="CI45" i="1"/>
  <c r="CI48" i="1"/>
  <c r="CI49" i="1"/>
  <c r="CI52" i="1"/>
  <c r="CI53" i="1"/>
  <c r="CI56" i="1"/>
  <c r="CI57" i="1"/>
  <c r="CI60" i="1"/>
  <c r="CI8" i="1"/>
  <c r="BB126" i="1"/>
  <c r="BB127" i="1"/>
  <c r="BB129" i="1"/>
  <c r="BB131" i="1"/>
  <c r="BB133" i="1"/>
  <c r="BB134" i="1"/>
  <c r="BB135" i="1"/>
  <c r="BB137" i="1"/>
  <c r="BB183" i="1" s="1"/>
  <c r="BC183" i="1" s="1"/>
  <c r="BD183" i="1" s="1"/>
  <c r="BE183" i="1" s="1"/>
  <c r="BB138" i="1"/>
  <c r="BB209" i="1" s="1"/>
  <c r="BC209" i="1" s="1"/>
  <c r="BD209" i="1" s="1"/>
  <c r="BE209" i="1" s="1"/>
  <c r="BB139" i="1"/>
  <c r="BB210" i="1" s="1"/>
  <c r="BC210" i="1" s="1"/>
  <c r="BD210" i="1" s="1"/>
  <c r="BE210" i="1" s="1"/>
  <c r="BB141" i="1"/>
  <c r="BA159" i="1"/>
  <c r="BA157" i="1"/>
  <c r="BA158" i="1"/>
  <c r="BA160" i="1"/>
  <c r="BA126" i="1"/>
  <c r="BA127" i="1"/>
  <c r="BA129" i="1"/>
  <c r="BA130" i="1"/>
  <c r="BA131" i="1"/>
  <c r="BA133" i="1"/>
  <c r="BA134" i="1"/>
  <c r="BA135" i="1"/>
  <c r="BA137" i="1"/>
  <c r="BA138" i="1"/>
  <c r="BA139" i="1"/>
  <c r="BA141" i="1"/>
  <c r="BA197" i="1" l="1"/>
  <c r="BB165" i="1"/>
  <c r="CI126" i="1"/>
  <c r="BB205" i="1"/>
  <c r="BC205" i="1" s="1"/>
  <c r="BD205" i="1" s="1"/>
  <c r="BE205" i="1" s="1"/>
  <c r="BB208" i="1"/>
  <c r="BC208" i="1" s="1"/>
  <c r="BD208" i="1" s="1"/>
  <c r="BE208" i="1" s="1"/>
  <c r="CI127" i="1"/>
  <c r="BB206" i="1"/>
  <c r="BC206" i="1" s="1"/>
  <c r="BD206" i="1" s="1"/>
  <c r="BE206" i="1" s="1"/>
  <c r="CI157" i="1"/>
  <c r="CL157" i="1" s="1"/>
  <c r="BB197" i="1"/>
  <c r="CI197" i="1" s="1"/>
  <c r="CL197" i="1" s="1"/>
  <c r="BB198" i="1"/>
  <c r="BA198" i="1"/>
  <c r="CI158" i="1"/>
  <c r="CI135" i="1"/>
  <c r="BB181" i="1"/>
  <c r="BC181" i="1" s="1"/>
  <c r="BD181" i="1" s="1"/>
  <c r="BE181" i="1" s="1"/>
  <c r="CI134" i="1"/>
  <c r="BB180" i="1"/>
  <c r="BC180" i="1" s="1"/>
  <c r="BD180" i="1" s="1"/>
  <c r="BE180" i="1" s="1"/>
  <c r="CI131" i="1"/>
  <c r="BB132" i="1"/>
  <c r="BB146" i="1"/>
  <c r="BB176" i="1" s="1"/>
  <c r="BC176" i="1" s="1"/>
  <c r="BD176" i="1" s="1"/>
  <c r="BE176" i="1" s="1"/>
  <c r="BA140" i="1"/>
  <c r="BB144" i="1"/>
  <c r="CI139" i="1"/>
  <c r="BB140" i="1"/>
  <c r="CI138" i="1"/>
  <c r="BB136" i="1"/>
  <c r="BB182" i="1" s="1"/>
  <c r="BC182" i="1" s="1"/>
  <c r="BD182" i="1" s="1"/>
  <c r="BE182" i="1" s="1"/>
  <c r="BB143" i="1"/>
  <c r="BB173" i="1" s="1"/>
  <c r="BC173" i="1" s="1"/>
  <c r="BD173" i="1" s="1"/>
  <c r="BE173" i="1" s="1"/>
  <c r="CI168" i="1"/>
  <c r="CI167" i="1"/>
  <c r="CJ62" i="1"/>
  <c r="CI165" i="1"/>
  <c r="CI166" i="1" s="1"/>
  <c r="BB128" i="1"/>
  <c r="BA143" i="1"/>
  <c r="BA146" i="1"/>
  <c r="BA136" i="1"/>
  <c r="BA144" i="1"/>
  <c r="BA128" i="1"/>
  <c r="BA132" i="1"/>
  <c r="AZ157" i="1"/>
  <c r="AZ158" i="1"/>
  <c r="AZ159" i="1"/>
  <c r="AZ160" i="1"/>
  <c r="AZ126" i="1"/>
  <c r="AZ127" i="1"/>
  <c r="AZ129" i="1"/>
  <c r="AZ130" i="1"/>
  <c r="AZ131" i="1"/>
  <c r="AZ133" i="1"/>
  <c r="AZ134" i="1"/>
  <c r="AZ135" i="1"/>
  <c r="AZ137" i="1"/>
  <c r="AZ138" i="1"/>
  <c r="AZ139" i="1"/>
  <c r="AZ141" i="1"/>
  <c r="G157" i="1"/>
  <c r="H157" i="1"/>
  <c r="H197" i="1" s="1"/>
  <c r="I157" i="1"/>
  <c r="I197" i="1" s="1"/>
  <c r="J157" i="1"/>
  <c r="K157" i="1"/>
  <c r="K197" i="1" s="1"/>
  <c r="L157" i="1"/>
  <c r="L197" i="1" s="1"/>
  <c r="M157" i="1"/>
  <c r="M197" i="1" s="1"/>
  <c r="N157" i="1"/>
  <c r="O157" i="1"/>
  <c r="O197" i="1" s="1"/>
  <c r="P157" i="1"/>
  <c r="P197" i="1" s="1"/>
  <c r="Q157" i="1"/>
  <c r="Q197" i="1" s="1"/>
  <c r="R157" i="1"/>
  <c r="S157" i="1"/>
  <c r="S197" i="1" s="1"/>
  <c r="T157" i="1"/>
  <c r="T197" i="1" s="1"/>
  <c r="U157" i="1"/>
  <c r="U197" i="1" s="1"/>
  <c r="V157" i="1"/>
  <c r="W157" i="1"/>
  <c r="W197" i="1" s="1"/>
  <c r="X157" i="1"/>
  <c r="X197" i="1" s="1"/>
  <c r="Y157" i="1"/>
  <c r="Y197" i="1" s="1"/>
  <c r="Z157" i="1"/>
  <c r="AA157" i="1"/>
  <c r="AA197" i="1" s="1"/>
  <c r="AB157" i="1"/>
  <c r="AB197" i="1" s="1"/>
  <c r="AC157" i="1"/>
  <c r="AC197" i="1" s="1"/>
  <c r="AD157" i="1"/>
  <c r="AE157" i="1"/>
  <c r="AE197" i="1" s="1"/>
  <c r="AF157" i="1"/>
  <c r="AF197" i="1" s="1"/>
  <c r="AG157" i="1"/>
  <c r="AG197" i="1" s="1"/>
  <c r="AH157" i="1"/>
  <c r="AI157" i="1"/>
  <c r="AI197" i="1" s="1"/>
  <c r="AJ157" i="1"/>
  <c r="AJ197" i="1" s="1"/>
  <c r="AK157" i="1"/>
  <c r="AK197" i="1" s="1"/>
  <c r="AL157" i="1"/>
  <c r="AL197" i="1" s="1"/>
  <c r="AM157" i="1"/>
  <c r="AM197" i="1" s="1"/>
  <c r="AN157" i="1"/>
  <c r="AO157" i="1"/>
  <c r="AO197" i="1" s="1"/>
  <c r="AP157" i="1"/>
  <c r="AQ157" i="1"/>
  <c r="AQ197" i="1" s="1"/>
  <c r="AR157" i="1"/>
  <c r="AR197" i="1" s="1"/>
  <c r="AS157" i="1"/>
  <c r="AS197" i="1" s="1"/>
  <c r="AT157" i="1"/>
  <c r="AT197" i="1" s="1"/>
  <c r="AU157" i="1"/>
  <c r="AV157" i="1"/>
  <c r="AV197" i="1" s="1"/>
  <c r="AW157" i="1"/>
  <c r="AW197" i="1" s="1"/>
  <c r="AX157" i="1"/>
  <c r="AY157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F158" i="1"/>
  <c r="F159" i="1"/>
  <c r="F160" i="1"/>
  <c r="F157" i="1"/>
  <c r="F197" i="1" s="1"/>
  <c r="AY130" i="1"/>
  <c r="AY126" i="1"/>
  <c r="AY127" i="1"/>
  <c r="AY129" i="1"/>
  <c r="AY131" i="1"/>
  <c r="AY133" i="1"/>
  <c r="AY134" i="1"/>
  <c r="AY135" i="1"/>
  <c r="AY137" i="1"/>
  <c r="AY138" i="1"/>
  <c r="AY139" i="1"/>
  <c r="AY141" i="1"/>
  <c r="AX138" i="1"/>
  <c r="AX134" i="1"/>
  <c r="AX126" i="1"/>
  <c r="AX127" i="1"/>
  <c r="AX129" i="1"/>
  <c r="AX130" i="1"/>
  <c r="AX131" i="1"/>
  <c r="AX133" i="1"/>
  <c r="AX135" i="1"/>
  <c r="AX137" i="1"/>
  <c r="AX139" i="1"/>
  <c r="AX210" i="1" s="1"/>
  <c r="AY210" i="1" s="1"/>
  <c r="AZ210" i="1" s="1"/>
  <c r="BA210" i="1" s="1"/>
  <c r="AX141" i="1"/>
  <c r="CG9" i="1"/>
  <c r="CG12" i="1"/>
  <c r="CG13" i="1"/>
  <c r="CG15" i="1"/>
  <c r="CG16" i="1"/>
  <c r="CG17" i="1"/>
  <c r="CG19" i="1"/>
  <c r="CG20" i="1"/>
  <c r="CG21" i="1"/>
  <c r="CG23" i="1"/>
  <c r="CG24" i="1"/>
  <c r="CG25" i="1"/>
  <c r="CG32" i="1"/>
  <c r="CG33" i="1"/>
  <c r="CG36" i="1"/>
  <c r="CG37" i="1"/>
  <c r="CG40" i="1"/>
  <c r="CG41" i="1"/>
  <c r="CG44" i="1"/>
  <c r="CG45" i="1"/>
  <c r="CG48" i="1"/>
  <c r="CG49" i="1"/>
  <c r="CG52" i="1"/>
  <c r="CG53" i="1"/>
  <c r="CG56" i="1"/>
  <c r="CG57" i="1"/>
  <c r="CG60" i="1"/>
  <c r="CG61" i="1"/>
  <c r="CG72" i="1"/>
  <c r="CG73" i="1"/>
  <c r="CG76" i="1"/>
  <c r="CG77" i="1"/>
  <c r="CG80" i="1"/>
  <c r="CG81" i="1"/>
  <c r="CG84" i="1"/>
  <c r="CG85" i="1"/>
  <c r="CG88" i="1"/>
  <c r="CG89" i="1"/>
  <c r="CG92" i="1"/>
  <c r="CG93" i="1"/>
  <c r="CG96" i="1"/>
  <c r="CG97" i="1"/>
  <c r="CG168" i="1" s="1"/>
  <c r="CG100" i="1"/>
  <c r="CG101" i="1"/>
  <c r="CG104" i="1"/>
  <c r="CG105" i="1"/>
  <c r="CG108" i="1"/>
  <c r="CG109" i="1"/>
  <c r="CG112" i="1"/>
  <c r="CG113" i="1"/>
  <c r="CG117" i="1"/>
  <c r="CE8" i="1"/>
  <c r="CG8" i="1"/>
  <c r="AW129" i="1"/>
  <c r="AW130" i="1"/>
  <c r="AW131" i="1"/>
  <c r="AW133" i="1"/>
  <c r="AW134" i="1"/>
  <c r="AW135" i="1"/>
  <c r="AW137" i="1"/>
  <c r="AW138" i="1"/>
  <c r="AW139" i="1"/>
  <c r="AW141" i="1"/>
  <c r="AW127" i="1"/>
  <c r="BB125" i="1" s="1"/>
  <c r="AW126" i="1"/>
  <c r="AV127" i="1"/>
  <c r="AV129" i="1"/>
  <c r="AV130" i="1"/>
  <c r="AV131" i="1"/>
  <c r="AV133" i="1"/>
  <c r="AV134" i="1"/>
  <c r="AV135" i="1"/>
  <c r="AV137" i="1"/>
  <c r="AV138" i="1"/>
  <c r="AV139" i="1"/>
  <c r="AV141" i="1"/>
  <c r="AV126" i="1"/>
  <c r="AU126" i="1"/>
  <c r="F163" i="1" l="1"/>
  <c r="G163" i="1" s="1"/>
  <c r="H163" i="1" s="1"/>
  <c r="I163" i="1" s="1"/>
  <c r="AX163" i="1"/>
  <c r="AY163" i="1" s="1"/>
  <c r="AZ163" i="1" s="1"/>
  <c r="BA163" i="1" s="1"/>
  <c r="AT163" i="1"/>
  <c r="AU163" i="1" s="1"/>
  <c r="AV163" i="1" s="1"/>
  <c r="AW163" i="1" s="1"/>
  <c r="AP163" i="1"/>
  <c r="AQ163" i="1" s="1"/>
  <c r="AR163" i="1" s="1"/>
  <c r="AS163" i="1" s="1"/>
  <c r="AL163" i="1"/>
  <c r="AM163" i="1" s="1"/>
  <c r="AN163" i="1" s="1"/>
  <c r="AO163" i="1" s="1"/>
  <c r="Z163" i="1"/>
  <c r="AA163" i="1" s="1"/>
  <c r="AB163" i="1" s="1"/>
  <c r="AC163" i="1" s="1"/>
  <c r="V163" i="1"/>
  <c r="W163" i="1" s="1"/>
  <c r="X163" i="1" s="1"/>
  <c r="Y163" i="1" s="1"/>
  <c r="R163" i="1"/>
  <c r="S163" i="1" s="1"/>
  <c r="T163" i="1" s="1"/>
  <c r="U163" i="1" s="1"/>
  <c r="N163" i="1"/>
  <c r="O163" i="1" s="1"/>
  <c r="P163" i="1" s="1"/>
  <c r="Q163" i="1" s="1"/>
  <c r="J163" i="1"/>
  <c r="K163" i="1" s="1"/>
  <c r="L163" i="1" s="1"/>
  <c r="M163" i="1" s="1"/>
  <c r="BA167" i="1"/>
  <c r="BM161" i="1"/>
  <c r="BL161" i="1"/>
  <c r="AD163" i="1"/>
  <c r="AE163" i="1" s="1"/>
  <c r="AF163" i="1" s="1"/>
  <c r="AG163" i="1" s="1"/>
  <c r="AY197" i="1"/>
  <c r="CG197" i="1" s="1"/>
  <c r="AY165" i="1"/>
  <c r="BC167" i="1"/>
  <c r="G197" i="1"/>
  <c r="F162" i="1"/>
  <c r="G162" i="1" s="1"/>
  <c r="H162" i="1" s="1"/>
  <c r="I162" i="1" s="1"/>
  <c r="AX197" i="1"/>
  <c r="AX162" i="1"/>
  <c r="AY162" i="1" s="1"/>
  <c r="AZ162" i="1" s="1"/>
  <c r="BA162" i="1" s="1"/>
  <c r="CG160" i="1"/>
  <c r="AX165" i="1"/>
  <c r="AP197" i="1"/>
  <c r="AP162" i="1"/>
  <c r="AQ162" i="1" s="1"/>
  <c r="AR162" i="1" s="1"/>
  <c r="AS162" i="1" s="1"/>
  <c r="AH197" i="1"/>
  <c r="AH162" i="1"/>
  <c r="AI162" i="1" s="1"/>
  <c r="AJ162" i="1" s="1"/>
  <c r="AK162" i="1" s="1"/>
  <c r="AD162" i="1"/>
  <c r="AE162" i="1" s="1"/>
  <c r="AF162" i="1" s="1"/>
  <c r="AG162" i="1" s="1"/>
  <c r="Z162" i="1"/>
  <c r="AA162" i="1" s="1"/>
  <c r="AB162" i="1" s="1"/>
  <c r="AC162" i="1" s="1"/>
  <c r="V197" i="1"/>
  <c r="V162" i="1"/>
  <c r="W162" i="1" s="1"/>
  <c r="X162" i="1" s="1"/>
  <c r="Y162" i="1" s="1"/>
  <c r="R197" i="1"/>
  <c r="R162" i="1"/>
  <c r="S162" i="1" s="1"/>
  <c r="T162" i="1" s="1"/>
  <c r="U162" i="1" s="1"/>
  <c r="N197" i="1"/>
  <c r="N162" i="1"/>
  <c r="O162" i="1" s="1"/>
  <c r="P162" i="1" s="1"/>
  <c r="Q162" i="1" s="1"/>
  <c r="J197" i="1"/>
  <c r="J162" i="1"/>
  <c r="K162" i="1" s="1"/>
  <c r="L162" i="1" s="1"/>
  <c r="M162" i="1" s="1"/>
  <c r="BA165" i="1"/>
  <c r="AH163" i="1"/>
  <c r="AI163" i="1" s="1"/>
  <c r="AJ163" i="1" s="1"/>
  <c r="AK163" i="1" s="1"/>
  <c r="AZ197" i="1"/>
  <c r="AZ165" i="1"/>
  <c r="BD167" i="1"/>
  <c r="AN197" i="1"/>
  <c r="AL162" i="1"/>
  <c r="AM162" i="1" s="1"/>
  <c r="AN162" i="1" s="1"/>
  <c r="AO162" i="1" s="1"/>
  <c r="AU197" i="1"/>
  <c r="AY167" i="1"/>
  <c r="CE160" i="1"/>
  <c r="AT162" i="1"/>
  <c r="AU162" i="1" s="1"/>
  <c r="AV162" i="1" s="1"/>
  <c r="AW162" i="1" s="1"/>
  <c r="BA169" i="1"/>
  <c r="CG164" i="1"/>
  <c r="AX206" i="1"/>
  <c r="AY206" i="1" s="1"/>
  <c r="AZ206" i="1" s="1"/>
  <c r="BA206" i="1" s="1"/>
  <c r="AX208" i="1"/>
  <c r="AY208" i="1" s="1"/>
  <c r="AZ208" i="1" s="1"/>
  <c r="BA208" i="1" s="1"/>
  <c r="AX205" i="1"/>
  <c r="AY205" i="1" s="1"/>
  <c r="AZ205" i="1" s="1"/>
  <c r="BA205" i="1" s="1"/>
  <c r="AX207" i="1"/>
  <c r="AY207" i="1" s="1"/>
  <c r="AZ207" i="1" s="1"/>
  <c r="BA207" i="1" s="1"/>
  <c r="AX209" i="1"/>
  <c r="AY209" i="1" s="1"/>
  <c r="AZ209" i="1" s="1"/>
  <c r="BA209" i="1" s="1"/>
  <c r="BK161" i="1"/>
  <c r="BJ161" i="1"/>
  <c r="AX181" i="1"/>
  <c r="AY181" i="1" s="1"/>
  <c r="AZ181" i="1" s="1"/>
  <c r="BA181" i="1" s="1"/>
  <c r="AU161" i="1"/>
  <c r="AU198" i="1"/>
  <c r="AE161" i="1"/>
  <c r="AE198" i="1"/>
  <c r="F161" i="1"/>
  <c r="F198" i="1"/>
  <c r="AX198" i="1"/>
  <c r="AX161" i="1"/>
  <c r="AT161" i="1"/>
  <c r="AT198" i="1"/>
  <c r="AP198" i="1"/>
  <c r="AP161" i="1"/>
  <c r="AL198" i="1"/>
  <c r="AL161" i="1"/>
  <c r="AH161" i="1"/>
  <c r="AH198" i="1"/>
  <c r="AD198" i="1"/>
  <c r="BB200" i="1" s="1"/>
  <c r="BW158" i="1"/>
  <c r="AD161" i="1"/>
  <c r="BI161" i="1"/>
  <c r="BH161" i="1"/>
  <c r="BG161" i="1"/>
  <c r="BE161" i="1"/>
  <c r="BF161" i="1"/>
  <c r="BD161" i="1"/>
  <c r="BC161" i="1"/>
  <c r="Z161" i="1"/>
  <c r="Z198" i="1"/>
  <c r="BU158" i="1"/>
  <c r="V161" i="1"/>
  <c r="V198" i="1"/>
  <c r="R161" i="1"/>
  <c r="R198" i="1"/>
  <c r="R200" i="1" s="1"/>
  <c r="N161" i="1"/>
  <c r="N198" i="1"/>
  <c r="J161" i="1"/>
  <c r="J198" i="1"/>
  <c r="J200" i="1" s="1"/>
  <c r="BA161" i="1"/>
  <c r="AQ161" i="1"/>
  <c r="AQ198" i="1"/>
  <c r="AI161" i="1"/>
  <c r="AI198" i="1"/>
  <c r="W161" i="1"/>
  <c r="W198" i="1"/>
  <c r="O161" i="1"/>
  <c r="O198" i="1"/>
  <c r="G161" i="1"/>
  <c r="G198" i="1"/>
  <c r="AW198" i="1"/>
  <c r="AW200" i="1" s="1"/>
  <c r="AW161" i="1"/>
  <c r="AS198" i="1"/>
  <c r="AS161" i="1"/>
  <c r="AO161" i="1"/>
  <c r="AO198" i="1"/>
  <c r="AK198" i="1"/>
  <c r="AK161" i="1"/>
  <c r="AG198" i="1"/>
  <c r="AG200" i="1" s="1"/>
  <c r="AG161" i="1"/>
  <c r="AC198" i="1"/>
  <c r="AC161" i="1"/>
  <c r="Y198" i="1"/>
  <c r="Y200" i="1" s="1"/>
  <c r="Y161" i="1"/>
  <c r="U198" i="1"/>
  <c r="U161" i="1"/>
  <c r="Q198" i="1"/>
  <c r="Q200" i="1" s="1"/>
  <c r="Q161" i="1"/>
  <c r="M198" i="1"/>
  <c r="M161" i="1"/>
  <c r="I198" i="1"/>
  <c r="I200" i="1" s="1"/>
  <c r="I161" i="1"/>
  <c r="CE197" i="1"/>
  <c r="AD197" i="1"/>
  <c r="BW157" i="1"/>
  <c r="Z197" i="1"/>
  <c r="BU157" i="1"/>
  <c r="BB161" i="1"/>
  <c r="BB166" i="1" s="1"/>
  <c r="AY161" i="1"/>
  <c r="AY198" i="1"/>
  <c r="AM161" i="1"/>
  <c r="AM198" i="1"/>
  <c r="AA198" i="1"/>
  <c r="AA161" i="1"/>
  <c r="S198" i="1"/>
  <c r="S161" i="1"/>
  <c r="K198" i="1"/>
  <c r="K161" i="1"/>
  <c r="AZ198" i="1"/>
  <c r="AZ161" i="1"/>
  <c r="AV198" i="1"/>
  <c r="AV161" i="1"/>
  <c r="AR198" i="1"/>
  <c r="AR161" i="1"/>
  <c r="AN198" i="1"/>
  <c r="AN161" i="1"/>
  <c r="AJ198" i="1"/>
  <c r="AJ161" i="1"/>
  <c r="AF198" i="1"/>
  <c r="AF161" i="1"/>
  <c r="AB198" i="1"/>
  <c r="AB161" i="1"/>
  <c r="X198" i="1"/>
  <c r="X161" i="1"/>
  <c r="T198" i="1"/>
  <c r="T161" i="1"/>
  <c r="P198" i="1"/>
  <c r="P161" i="1"/>
  <c r="L198" i="1"/>
  <c r="L161" i="1"/>
  <c r="H198" i="1"/>
  <c r="H161" i="1"/>
  <c r="CI198" i="1"/>
  <c r="CA158" i="1"/>
  <c r="BY158" i="1"/>
  <c r="CA157" i="1"/>
  <c r="BY157" i="1"/>
  <c r="CL158" i="1"/>
  <c r="AX180" i="1"/>
  <c r="AY180" i="1" s="1"/>
  <c r="AZ180" i="1" s="1"/>
  <c r="BA180" i="1" s="1"/>
  <c r="CG165" i="1"/>
  <c r="CG166" i="1" s="1"/>
  <c r="AX183" i="1"/>
  <c r="AY183" i="1" s="1"/>
  <c r="AZ183" i="1" s="1"/>
  <c r="BA183" i="1" s="1"/>
  <c r="CG157" i="1"/>
  <c r="CJ157" i="1" s="1"/>
  <c r="BB174" i="1"/>
  <c r="BC174" i="1" s="1"/>
  <c r="BD174" i="1" s="1"/>
  <c r="BE174" i="1" s="1"/>
  <c r="BG151" i="1"/>
  <c r="BI153" i="1"/>
  <c r="BH153" i="1"/>
  <c r="CH62" i="1"/>
  <c r="BC149" i="1"/>
  <c r="BF151" i="1"/>
  <c r="CI144" i="1"/>
  <c r="CJ139" i="1" s="1"/>
  <c r="CG135" i="1"/>
  <c r="BB145" i="1"/>
  <c r="BB175" i="1" s="1"/>
  <c r="BC175" i="1" s="1"/>
  <c r="BD175" i="1" s="1"/>
  <c r="BE175" i="1" s="1"/>
  <c r="BB148" i="1"/>
  <c r="CI143" i="1"/>
  <c r="CJ126" i="1" s="1"/>
  <c r="BC148" i="1"/>
  <c r="CG126" i="1"/>
  <c r="AZ140" i="1"/>
  <c r="BB124" i="1"/>
  <c r="BB149" i="1"/>
  <c r="CI170" i="1"/>
  <c r="CJ166" i="1" s="1"/>
  <c r="AY144" i="1"/>
  <c r="CG131" i="1"/>
  <c r="CG127" i="1"/>
  <c r="AV128" i="1"/>
  <c r="AV132" i="1"/>
  <c r="AW136" i="1"/>
  <c r="AW146" i="1"/>
  <c r="AX132" i="1"/>
  <c r="AX136" i="1"/>
  <c r="AY136" i="1"/>
  <c r="AV144" i="1"/>
  <c r="AY132" i="1"/>
  <c r="CG158" i="1"/>
  <c r="CJ158" i="1" s="1"/>
  <c r="CE158" i="1"/>
  <c r="CC158" i="1"/>
  <c r="BA124" i="1"/>
  <c r="AV146" i="1"/>
  <c r="AY146" i="1"/>
  <c r="AW132" i="1"/>
  <c r="AX144" i="1"/>
  <c r="AZ132" i="1"/>
  <c r="BA145" i="1"/>
  <c r="AW128" i="1"/>
  <c r="CG139" i="1"/>
  <c r="AX143" i="1"/>
  <c r="AX128" i="1"/>
  <c r="CG138" i="1"/>
  <c r="AY140" i="1"/>
  <c r="AY128" i="1"/>
  <c r="CG159" i="1"/>
  <c r="AZ146" i="1"/>
  <c r="AZ144" i="1"/>
  <c r="AV136" i="1"/>
  <c r="AW140" i="1"/>
  <c r="CG134" i="1"/>
  <c r="CG167" i="1"/>
  <c r="AX140" i="1"/>
  <c r="CE157" i="1"/>
  <c r="CH160" i="1" s="1"/>
  <c r="CC157" i="1"/>
  <c r="BA125" i="1"/>
  <c r="AV140" i="1"/>
  <c r="AX146" i="1"/>
  <c r="AZ124" i="1"/>
  <c r="AZ128" i="1"/>
  <c r="CE159" i="1"/>
  <c r="AZ136" i="1"/>
  <c r="AZ143" i="1"/>
  <c r="AY143" i="1"/>
  <c r="AV143" i="1"/>
  <c r="AW143" i="1"/>
  <c r="CG130" i="1"/>
  <c r="AW144" i="1"/>
  <c r="CE20" i="1"/>
  <c r="CC8" i="1"/>
  <c r="CE104" i="1"/>
  <c r="CE105" i="1"/>
  <c r="CE108" i="1"/>
  <c r="CE109" i="1"/>
  <c r="CE112" i="1"/>
  <c r="CE113" i="1"/>
  <c r="CE116" i="1"/>
  <c r="CE117" i="1"/>
  <c r="CE73" i="1"/>
  <c r="CE76" i="1"/>
  <c r="CH76" i="1" s="1"/>
  <c r="CE77" i="1"/>
  <c r="CH77" i="1" s="1"/>
  <c r="CE80" i="1"/>
  <c r="CH80" i="1" s="1"/>
  <c r="CE81" i="1"/>
  <c r="CH81" i="1" s="1"/>
  <c r="CE84" i="1"/>
  <c r="CH84" i="1" s="1"/>
  <c r="CE85" i="1"/>
  <c r="CH85" i="1" s="1"/>
  <c r="CE88" i="1"/>
  <c r="CH88" i="1" s="1"/>
  <c r="CE89" i="1"/>
  <c r="CH89" i="1" s="1"/>
  <c r="CE92" i="1"/>
  <c r="CH92" i="1" s="1"/>
  <c r="CE93" i="1"/>
  <c r="CH93" i="1" s="1"/>
  <c r="CE96" i="1"/>
  <c r="CE97" i="1"/>
  <c r="CE100" i="1"/>
  <c r="CE101" i="1"/>
  <c r="CE72" i="1"/>
  <c r="CE57" i="1"/>
  <c r="CE60" i="1"/>
  <c r="CE61" i="1"/>
  <c r="CE17" i="1"/>
  <c r="CE21" i="1"/>
  <c r="CE24" i="1"/>
  <c r="CE25" i="1"/>
  <c r="CE32" i="1"/>
  <c r="CE33" i="1"/>
  <c r="CE36" i="1"/>
  <c r="CE37" i="1"/>
  <c r="CE40" i="1"/>
  <c r="CE41" i="1"/>
  <c r="CE44" i="1"/>
  <c r="CE45" i="1"/>
  <c r="CE48" i="1"/>
  <c r="CE49" i="1"/>
  <c r="CE52" i="1"/>
  <c r="CE53" i="1"/>
  <c r="CE56" i="1"/>
  <c r="CE16" i="1"/>
  <c r="CE9" i="1"/>
  <c r="CE13" i="1"/>
  <c r="CE12" i="1"/>
  <c r="CC13" i="1"/>
  <c r="CC12" i="1"/>
  <c r="AU141" i="1"/>
  <c r="AU139" i="1"/>
  <c r="AU138" i="1"/>
  <c r="AU137" i="1"/>
  <c r="AU135" i="1"/>
  <c r="AU134" i="1"/>
  <c r="AU133" i="1"/>
  <c r="AU131" i="1"/>
  <c r="AU130" i="1"/>
  <c r="AU129" i="1"/>
  <c r="AU127" i="1"/>
  <c r="AU128" i="1" s="1"/>
  <c r="BZ157" i="1" l="1"/>
  <c r="BF153" i="1"/>
  <c r="AZ166" i="1"/>
  <c r="AM200" i="1"/>
  <c r="AX166" i="1"/>
  <c r="BD166" i="1"/>
  <c r="BD168" i="1"/>
  <c r="BH170" i="1"/>
  <c r="BH166" i="1"/>
  <c r="BH168" i="1"/>
  <c r="BM200" i="1"/>
  <c r="BL200" i="1"/>
  <c r="BF170" i="1"/>
  <c r="BF168" i="1"/>
  <c r="BF166" i="1"/>
  <c r="BE166" i="1"/>
  <c r="BE168" i="1"/>
  <c r="BE170" i="1"/>
  <c r="CM161" i="1"/>
  <c r="BJ168" i="1"/>
  <c r="BJ170" i="1"/>
  <c r="BJ166" i="1"/>
  <c r="BL166" i="1"/>
  <c r="BL170" i="1"/>
  <c r="BI166" i="1"/>
  <c r="BI170" i="1"/>
  <c r="BI168" i="1"/>
  <c r="AY168" i="1"/>
  <c r="AY166" i="1"/>
  <c r="BA170" i="1"/>
  <c r="BA166" i="1"/>
  <c r="BA168" i="1"/>
  <c r="BC168" i="1"/>
  <c r="BC166" i="1"/>
  <c r="BG168" i="1"/>
  <c r="BG170" i="1"/>
  <c r="BG166" i="1"/>
  <c r="BM170" i="1"/>
  <c r="BM166" i="1"/>
  <c r="BK170" i="1"/>
  <c r="BK166" i="1"/>
  <c r="CG170" i="1"/>
  <c r="H200" i="1"/>
  <c r="P200" i="1"/>
  <c r="X200" i="1"/>
  <c r="AF200" i="1"/>
  <c r="AN200" i="1"/>
  <c r="AV200" i="1"/>
  <c r="K200" i="1"/>
  <c r="AA200" i="1"/>
  <c r="AO200" i="1"/>
  <c r="O200" i="1"/>
  <c r="AI200" i="1"/>
  <c r="BX158" i="1"/>
  <c r="BA200" i="1"/>
  <c r="BK200" i="1"/>
  <c r="BJ200" i="1"/>
  <c r="BZ158" i="1"/>
  <c r="L200" i="1"/>
  <c r="T200" i="1"/>
  <c r="AB200" i="1"/>
  <c r="AJ200" i="1"/>
  <c r="AR200" i="1"/>
  <c r="AZ200" i="1"/>
  <c r="S200" i="1"/>
  <c r="G200" i="1"/>
  <c r="W200" i="1"/>
  <c r="AQ200" i="1"/>
  <c r="Z200" i="1"/>
  <c r="AH200" i="1"/>
  <c r="AY200" i="1"/>
  <c r="M200" i="1"/>
  <c r="U200" i="1"/>
  <c r="AC200" i="1"/>
  <c r="AK200" i="1"/>
  <c r="AS200" i="1"/>
  <c r="N200" i="1"/>
  <c r="V200" i="1"/>
  <c r="AP200" i="1"/>
  <c r="AE200" i="1"/>
  <c r="CG198" i="1"/>
  <c r="AX200" i="1"/>
  <c r="BX157" i="1"/>
  <c r="CE198" i="1"/>
  <c r="AT200" i="1"/>
  <c r="F200" i="1"/>
  <c r="AD200" i="1"/>
  <c r="BI200" i="1"/>
  <c r="BH200" i="1"/>
  <c r="BG200" i="1"/>
  <c r="BF200" i="1"/>
  <c r="BE200" i="1"/>
  <c r="BD200" i="1"/>
  <c r="BC200" i="1"/>
  <c r="AL200" i="1"/>
  <c r="AU200" i="1"/>
  <c r="CH197" i="1"/>
  <c r="CJ197" i="1"/>
  <c r="CL198" i="1"/>
  <c r="CB157" i="1"/>
  <c r="CB158" i="1"/>
  <c r="CD157" i="1"/>
  <c r="CD158" i="1"/>
  <c r="CF157" i="1"/>
  <c r="CF158" i="1"/>
  <c r="BG153" i="1"/>
  <c r="AX182" i="1"/>
  <c r="AY182" i="1" s="1"/>
  <c r="AZ182" i="1" s="1"/>
  <c r="BA182" i="1" s="1"/>
  <c r="AX173" i="1"/>
  <c r="AY173" i="1" s="1"/>
  <c r="AZ173" i="1" s="1"/>
  <c r="BA173" i="1" s="1"/>
  <c r="AX174" i="1"/>
  <c r="AY174" i="1" s="1"/>
  <c r="AZ174" i="1" s="1"/>
  <c r="BA174" i="1" s="1"/>
  <c r="AX176" i="1"/>
  <c r="AY176" i="1" s="1"/>
  <c r="AZ176" i="1" s="1"/>
  <c r="BA176" i="1" s="1"/>
  <c r="CJ135" i="1"/>
  <c r="BC150" i="1"/>
  <c r="BA151" i="1"/>
  <c r="CJ131" i="1"/>
  <c r="CJ127" i="1"/>
  <c r="BA150" i="1"/>
  <c r="CH157" i="1"/>
  <c r="AW148" i="1"/>
  <c r="AW149" i="1"/>
  <c r="CG144" i="1"/>
  <c r="CH131" i="1" s="1"/>
  <c r="AZ149" i="1"/>
  <c r="BD151" i="1"/>
  <c r="BE153" i="1"/>
  <c r="AX149" i="1"/>
  <c r="AY149" i="1"/>
  <c r="BC151" i="1"/>
  <c r="BA149" i="1"/>
  <c r="BD150" i="1"/>
  <c r="AX145" i="1"/>
  <c r="CJ130" i="1"/>
  <c r="CJ134" i="1"/>
  <c r="CJ138" i="1"/>
  <c r="BE151" i="1"/>
  <c r="CJ167" i="1"/>
  <c r="CJ168" i="1"/>
  <c r="CJ165" i="1"/>
  <c r="CJ164" i="1"/>
  <c r="AZ145" i="1"/>
  <c r="CH158" i="1"/>
  <c r="AU140" i="1"/>
  <c r="AV145" i="1"/>
  <c r="AY145" i="1"/>
  <c r="AU132" i="1"/>
  <c r="AU136" i="1"/>
  <c r="AZ148" i="1"/>
  <c r="BA148" i="1"/>
  <c r="AW145" i="1"/>
  <c r="AY148" i="1"/>
  <c r="CH159" i="1"/>
  <c r="AZ125" i="1"/>
  <c r="CE164" i="1"/>
  <c r="CE168" i="1"/>
  <c r="CE167" i="1"/>
  <c r="CE165" i="1"/>
  <c r="AU146" i="1"/>
  <c r="AX148" i="1"/>
  <c r="CG143" i="1"/>
  <c r="AU143" i="1"/>
  <c r="AU144" i="1"/>
  <c r="AV149" i="1" s="1"/>
  <c r="AT141" i="1"/>
  <c r="AT139" i="1"/>
  <c r="AT138" i="1"/>
  <c r="AT209" i="1" s="1"/>
  <c r="AU209" i="1" s="1"/>
  <c r="AV209" i="1" s="1"/>
  <c r="AW209" i="1" s="1"/>
  <c r="AT137" i="1"/>
  <c r="AT183" i="1" s="1"/>
  <c r="AU183" i="1" s="1"/>
  <c r="AV183" i="1" s="1"/>
  <c r="AW183" i="1" s="1"/>
  <c r="AT135" i="1"/>
  <c r="AT134" i="1"/>
  <c r="AT180" i="1" s="1"/>
  <c r="AU180" i="1" s="1"/>
  <c r="AV180" i="1" s="1"/>
  <c r="AW180" i="1" s="1"/>
  <c r="AT133" i="1"/>
  <c r="AT131" i="1"/>
  <c r="AT130" i="1"/>
  <c r="AT207" i="1" s="1"/>
  <c r="AU207" i="1" s="1"/>
  <c r="AV207" i="1" s="1"/>
  <c r="AW207" i="1" s="1"/>
  <c r="AT129" i="1"/>
  <c r="AT127" i="1"/>
  <c r="AT206" i="1" s="1"/>
  <c r="AU206" i="1" s="1"/>
  <c r="AV206" i="1" s="1"/>
  <c r="AW206" i="1" s="1"/>
  <c r="AT126" i="1"/>
  <c r="AT205" i="1" s="1"/>
  <c r="AU205" i="1" s="1"/>
  <c r="AV205" i="1" s="1"/>
  <c r="AW205" i="1" s="1"/>
  <c r="CE131" i="1" l="1"/>
  <c r="AT208" i="1"/>
  <c r="AU208" i="1" s="1"/>
  <c r="AV208" i="1" s="1"/>
  <c r="AW208" i="1" s="1"/>
  <c r="CE139" i="1"/>
  <c r="AT210" i="1"/>
  <c r="AU210" i="1" s="1"/>
  <c r="AV210" i="1" s="1"/>
  <c r="AW210" i="1" s="1"/>
  <c r="CH198" i="1"/>
  <c r="CJ198" i="1"/>
  <c r="AX175" i="1"/>
  <c r="AY175" i="1" s="1"/>
  <c r="AZ175" i="1" s="1"/>
  <c r="BA175" i="1" s="1"/>
  <c r="CE135" i="1"/>
  <c r="CF61" i="1" s="1"/>
  <c r="AT181" i="1"/>
  <c r="AU181" i="1" s="1"/>
  <c r="AV181" i="1" s="1"/>
  <c r="AW181" i="1" s="1"/>
  <c r="CH139" i="1"/>
  <c r="CH127" i="1"/>
  <c r="CH135" i="1"/>
  <c r="AU145" i="1"/>
  <c r="AT146" i="1"/>
  <c r="AT176" i="1" s="1"/>
  <c r="AU176" i="1" s="1"/>
  <c r="AV176" i="1" s="1"/>
  <c r="AW176" i="1" s="1"/>
  <c r="AT128" i="1"/>
  <c r="CE134" i="1"/>
  <c r="AT136" i="1"/>
  <c r="AT182" i="1" s="1"/>
  <c r="AU182" i="1" s="1"/>
  <c r="AV182" i="1" s="1"/>
  <c r="AW182" i="1" s="1"/>
  <c r="CE138" i="1"/>
  <c r="AT140" i="1"/>
  <c r="CE130" i="1"/>
  <c r="AT132" i="1"/>
  <c r="AT144" i="1"/>
  <c r="CE144" i="1" s="1"/>
  <c r="CF139" i="1" s="1"/>
  <c r="AY125" i="1"/>
  <c r="CH126" i="1"/>
  <c r="CH138" i="1"/>
  <c r="CH134" i="1"/>
  <c r="AY124" i="1"/>
  <c r="CE126" i="1"/>
  <c r="CE166" i="1"/>
  <c r="CH130" i="1"/>
  <c r="CE127" i="1"/>
  <c r="CH165" i="1"/>
  <c r="CH164" i="1"/>
  <c r="CH168" i="1"/>
  <c r="CH167" i="1"/>
  <c r="CH166" i="1"/>
  <c r="AV148" i="1"/>
  <c r="AT143" i="1"/>
  <c r="AT173" i="1" s="1"/>
  <c r="AU173" i="1" s="1"/>
  <c r="AV173" i="1" s="1"/>
  <c r="AW173" i="1" s="1"/>
  <c r="CC117" i="1"/>
  <c r="CC116" i="1"/>
  <c r="CC113" i="1"/>
  <c r="CC112" i="1"/>
  <c r="CC109" i="1"/>
  <c r="CC108" i="1"/>
  <c r="CC105" i="1"/>
  <c r="CC104" i="1"/>
  <c r="CC101" i="1"/>
  <c r="CC100" i="1"/>
  <c r="CC97" i="1"/>
  <c r="CC96" i="1"/>
  <c r="CC93" i="1"/>
  <c r="CC92" i="1"/>
  <c r="CC89" i="1"/>
  <c r="CC88" i="1"/>
  <c r="CC85" i="1"/>
  <c r="CC84" i="1"/>
  <c r="CC81" i="1"/>
  <c r="CC80" i="1"/>
  <c r="CC77" i="1"/>
  <c r="CC76" i="1"/>
  <c r="CC73" i="1"/>
  <c r="CC72" i="1"/>
  <c r="CC61" i="1"/>
  <c r="CC60" i="1"/>
  <c r="CC57" i="1"/>
  <c r="CC56" i="1"/>
  <c r="CC53" i="1"/>
  <c r="CC52" i="1"/>
  <c r="CC49" i="1"/>
  <c r="CC48" i="1"/>
  <c r="CC45" i="1"/>
  <c r="CC44" i="1"/>
  <c r="CC41" i="1"/>
  <c r="CC40" i="1"/>
  <c r="CC37" i="1"/>
  <c r="CC36" i="1"/>
  <c r="CC33" i="1"/>
  <c r="CC32" i="1"/>
  <c r="CC25" i="1"/>
  <c r="CC24" i="1"/>
  <c r="CC21" i="1"/>
  <c r="CC20" i="1"/>
  <c r="CC17" i="1"/>
  <c r="CC16" i="1"/>
  <c r="CC9" i="1"/>
  <c r="AS141" i="1"/>
  <c r="AS139" i="1"/>
  <c r="AS138" i="1"/>
  <c r="AS137" i="1"/>
  <c r="AS135" i="1"/>
  <c r="AS134" i="1"/>
  <c r="AS133" i="1"/>
  <c r="AS131" i="1"/>
  <c r="AS130" i="1"/>
  <c r="AS129" i="1"/>
  <c r="AS127" i="1"/>
  <c r="AX125" i="1" s="1"/>
  <c r="AS126" i="1"/>
  <c r="AR126" i="1"/>
  <c r="AR127" i="1"/>
  <c r="AR129" i="1"/>
  <c r="AR130" i="1"/>
  <c r="AR131" i="1"/>
  <c r="AR133" i="1"/>
  <c r="AR134" i="1"/>
  <c r="AR135" i="1"/>
  <c r="AR137" i="1"/>
  <c r="AR138" i="1"/>
  <c r="AR139" i="1"/>
  <c r="AR141" i="1"/>
  <c r="AQ127" i="1"/>
  <c r="AQ126" i="1"/>
  <c r="AQ129" i="1"/>
  <c r="AQ130" i="1"/>
  <c r="AQ131" i="1"/>
  <c r="AQ133" i="1"/>
  <c r="AQ134" i="1"/>
  <c r="AQ135" i="1"/>
  <c r="AQ137" i="1"/>
  <c r="AQ138" i="1"/>
  <c r="AQ139" i="1"/>
  <c r="AQ141" i="1"/>
  <c r="AP126" i="1"/>
  <c r="AP127" i="1"/>
  <c r="AP129" i="1"/>
  <c r="AP130" i="1"/>
  <c r="AP131" i="1"/>
  <c r="AP133" i="1"/>
  <c r="AP134" i="1"/>
  <c r="AP135" i="1"/>
  <c r="AP137" i="1"/>
  <c r="AP138" i="1"/>
  <c r="AP139" i="1"/>
  <c r="AP141" i="1"/>
  <c r="AO127" i="1"/>
  <c r="AO126" i="1"/>
  <c r="CA9" i="1"/>
  <c r="CA8" i="1"/>
  <c r="CD8" i="1" s="1"/>
  <c r="CA13" i="1"/>
  <c r="CD13" i="1" s="1"/>
  <c r="CA12" i="1"/>
  <c r="CD12" i="1" s="1"/>
  <c r="CA17" i="1"/>
  <c r="CA16" i="1"/>
  <c r="CA21" i="1"/>
  <c r="CA20" i="1"/>
  <c r="CA25" i="1"/>
  <c r="CA24" i="1"/>
  <c r="CA33" i="1"/>
  <c r="CA32" i="1"/>
  <c r="CA37" i="1"/>
  <c r="CA36" i="1"/>
  <c r="CA41" i="1"/>
  <c r="CA40" i="1"/>
  <c r="CA45" i="1"/>
  <c r="CA44" i="1"/>
  <c r="CA49" i="1"/>
  <c r="CA48" i="1"/>
  <c r="CA53" i="1"/>
  <c r="CA52" i="1"/>
  <c r="CA57" i="1"/>
  <c r="CA56" i="1"/>
  <c r="CA61" i="1"/>
  <c r="CA60" i="1"/>
  <c r="CA73" i="1"/>
  <c r="CA72" i="1"/>
  <c r="CA77" i="1"/>
  <c r="CA76" i="1"/>
  <c r="CA81" i="1"/>
  <c r="CA80" i="1"/>
  <c r="CA85" i="1"/>
  <c r="CA84" i="1"/>
  <c r="CA89" i="1"/>
  <c r="CA88" i="1"/>
  <c r="CA93" i="1"/>
  <c r="CA92" i="1"/>
  <c r="CA97" i="1"/>
  <c r="CA96" i="1"/>
  <c r="CA101" i="1"/>
  <c r="CA100" i="1"/>
  <c r="CA105" i="1"/>
  <c r="CA104" i="1"/>
  <c r="CA109" i="1"/>
  <c r="CA108" i="1"/>
  <c r="CA113" i="1"/>
  <c r="CA112" i="1"/>
  <c r="CA117" i="1"/>
  <c r="CA116" i="1"/>
  <c r="AN126" i="1"/>
  <c r="AN127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6" i="1"/>
  <c r="AK126" i="1"/>
  <c r="AJ127" i="1"/>
  <c r="AK127" i="1"/>
  <c r="AL126" i="1"/>
  <c r="AL127" i="1"/>
  <c r="AM127" i="1"/>
  <c r="AM126" i="1"/>
  <c r="AL129" i="1"/>
  <c r="AM129" i="1"/>
  <c r="AN129" i="1"/>
  <c r="AO129" i="1"/>
  <c r="AL130" i="1"/>
  <c r="AM130" i="1"/>
  <c r="AN130" i="1"/>
  <c r="AO130" i="1"/>
  <c r="AL131" i="1"/>
  <c r="AM131" i="1"/>
  <c r="AN131" i="1"/>
  <c r="AO131" i="1"/>
  <c r="AL133" i="1"/>
  <c r="AM133" i="1"/>
  <c r="AN133" i="1"/>
  <c r="AO133" i="1"/>
  <c r="AL134" i="1"/>
  <c r="AM134" i="1"/>
  <c r="AN134" i="1"/>
  <c r="AO134" i="1"/>
  <c r="AL135" i="1"/>
  <c r="AM135" i="1"/>
  <c r="AN135" i="1"/>
  <c r="AO135" i="1"/>
  <c r="AL137" i="1"/>
  <c r="AM137" i="1"/>
  <c r="AN137" i="1"/>
  <c r="AO137" i="1"/>
  <c r="AL138" i="1"/>
  <c r="AM138" i="1"/>
  <c r="AN138" i="1"/>
  <c r="AO138" i="1"/>
  <c r="AL139" i="1"/>
  <c r="AM139" i="1"/>
  <c r="AN139" i="1"/>
  <c r="AO139" i="1"/>
  <c r="AL141" i="1"/>
  <c r="AM141" i="1"/>
  <c r="AM146" i="1" s="1"/>
  <c r="AN141" i="1"/>
  <c r="AO141" i="1"/>
  <c r="AL143" i="1"/>
  <c r="BY117" i="1"/>
  <c r="BY116" i="1"/>
  <c r="BY113" i="1"/>
  <c r="BY112" i="1"/>
  <c r="BY109" i="1"/>
  <c r="BY108" i="1"/>
  <c r="BY105" i="1"/>
  <c r="BY104" i="1"/>
  <c r="BY101" i="1"/>
  <c r="BY100" i="1"/>
  <c r="BY97" i="1"/>
  <c r="BY96" i="1"/>
  <c r="BY93" i="1"/>
  <c r="BY92" i="1"/>
  <c r="BY89" i="1"/>
  <c r="BY88" i="1"/>
  <c r="BY85" i="1"/>
  <c r="BY84" i="1"/>
  <c r="BY81" i="1"/>
  <c r="BY80" i="1"/>
  <c r="BY77" i="1"/>
  <c r="BY76" i="1"/>
  <c r="BY73" i="1"/>
  <c r="BY72" i="1"/>
  <c r="BY61" i="1"/>
  <c r="BY60" i="1"/>
  <c r="BY57" i="1"/>
  <c r="BY56" i="1"/>
  <c r="BY53" i="1"/>
  <c r="BY52" i="1"/>
  <c r="BY49" i="1"/>
  <c r="BY48" i="1"/>
  <c r="BY45" i="1"/>
  <c r="BY44" i="1"/>
  <c r="BY41" i="1"/>
  <c r="BY40" i="1"/>
  <c r="BY37" i="1"/>
  <c r="BY36" i="1"/>
  <c r="BY33" i="1"/>
  <c r="BY32" i="1"/>
  <c r="BY25" i="1"/>
  <c r="BY24" i="1"/>
  <c r="BY21" i="1"/>
  <c r="BY20" i="1"/>
  <c r="BY17" i="1"/>
  <c r="BY16" i="1"/>
  <c r="BY13" i="1"/>
  <c r="BY12" i="1"/>
  <c r="BY9" i="1"/>
  <c r="BY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F139" i="1"/>
  <c r="F141" i="1"/>
  <c r="F138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F135" i="1"/>
  <c r="F137" i="1"/>
  <c r="F134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F131" i="1"/>
  <c r="F133" i="1"/>
  <c r="F130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F129" i="1"/>
  <c r="AP208" i="1" l="1"/>
  <c r="AQ208" i="1" s="1"/>
  <c r="AR208" i="1" s="1"/>
  <c r="AS208" i="1" s="1"/>
  <c r="AP209" i="1"/>
  <c r="AQ209" i="1" s="1"/>
  <c r="AR209" i="1" s="1"/>
  <c r="AS209" i="1" s="1"/>
  <c r="AP206" i="1"/>
  <c r="AQ206" i="1" s="1"/>
  <c r="AR206" i="1" s="1"/>
  <c r="AS206" i="1" s="1"/>
  <c r="F207" i="1"/>
  <c r="G207" i="1" s="1"/>
  <c r="H207" i="1" s="1"/>
  <c r="I207" i="1" s="1"/>
  <c r="AH207" i="1"/>
  <c r="AI207" i="1" s="1"/>
  <c r="AJ207" i="1" s="1"/>
  <c r="AK207" i="1" s="1"/>
  <c r="AD207" i="1"/>
  <c r="AE207" i="1" s="1"/>
  <c r="AF207" i="1" s="1"/>
  <c r="AG207" i="1" s="1"/>
  <c r="Z207" i="1"/>
  <c r="AA207" i="1" s="1"/>
  <c r="AB207" i="1" s="1"/>
  <c r="AC207" i="1" s="1"/>
  <c r="V207" i="1"/>
  <c r="W207" i="1" s="1"/>
  <c r="X207" i="1" s="1"/>
  <c r="Y207" i="1" s="1"/>
  <c r="R207" i="1"/>
  <c r="S207" i="1" s="1"/>
  <c r="T207" i="1" s="1"/>
  <c r="U207" i="1" s="1"/>
  <c r="N207" i="1"/>
  <c r="O207" i="1" s="1"/>
  <c r="P207" i="1" s="1"/>
  <c r="Q207" i="1" s="1"/>
  <c r="J207" i="1"/>
  <c r="K207" i="1" s="1"/>
  <c r="L207" i="1" s="1"/>
  <c r="M207" i="1" s="1"/>
  <c r="F209" i="1"/>
  <c r="G209" i="1" s="1"/>
  <c r="H209" i="1" s="1"/>
  <c r="I209" i="1" s="1"/>
  <c r="AH209" i="1"/>
  <c r="AI209" i="1" s="1"/>
  <c r="AJ209" i="1" s="1"/>
  <c r="AK209" i="1" s="1"/>
  <c r="AD209" i="1"/>
  <c r="AE209" i="1" s="1"/>
  <c r="AF209" i="1" s="1"/>
  <c r="AG209" i="1" s="1"/>
  <c r="Z209" i="1"/>
  <c r="AA209" i="1" s="1"/>
  <c r="AB209" i="1" s="1"/>
  <c r="AC209" i="1" s="1"/>
  <c r="V209" i="1"/>
  <c r="W209" i="1" s="1"/>
  <c r="X209" i="1" s="1"/>
  <c r="Y209" i="1" s="1"/>
  <c r="R209" i="1"/>
  <c r="S209" i="1" s="1"/>
  <c r="T209" i="1" s="1"/>
  <c r="U209" i="1" s="1"/>
  <c r="N209" i="1"/>
  <c r="O209" i="1" s="1"/>
  <c r="P209" i="1" s="1"/>
  <c r="Q209" i="1" s="1"/>
  <c r="J209" i="1"/>
  <c r="K209" i="1" s="1"/>
  <c r="L209" i="1" s="1"/>
  <c r="M209" i="1" s="1"/>
  <c r="AH206" i="1"/>
  <c r="AI206" i="1" s="1"/>
  <c r="AJ206" i="1" s="1"/>
  <c r="AK206" i="1" s="1"/>
  <c r="AD206" i="1"/>
  <c r="AE206" i="1" s="1"/>
  <c r="AF206" i="1" s="1"/>
  <c r="AG206" i="1" s="1"/>
  <c r="Z206" i="1"/>
  <c r="AA206" i="1" s="1"/>
  <c r="AB206" i="1" s="1"/>
  <c r="AC206" i="1" s="1"/>
  <c r="V206" i="1"/>
  <c r="W206" i="1" s="1"/>
  <c r="X206" i="1" s="1"/>
  <c r="Y206" i="1" s="1"/>
  <c r="R206" i="1"/>
  <c r="S206" i="1" s="1"/>
  <c r="T206" i="1" s="1"/>
  <c r="U206" i="1" s="1"/>
  <c r="N206" i="1"/>
  <c r="O206" i="1" s="1"/>
  <c r="P206" i="1" s="1"/>
  <c r="Q206" i="1" s="1"/>
  <c r="J206" i="1"/>
  <c r="K206" i="1" s="1"/>
  <c r="L206" i="1" s="1"/>
  <c r="M206" i="1" s="1"/>
  <c r="F206" i="1"/>
  <c r="G206" i="1" s="1"/>
  <c r="H206" i="1" s="1"/>
  <c r="I206" i="1" s="1"/>
  <c r="AP205" i="1"/>
  <c r="AQ205" i="1" s="1"/>
  <c r="AR205" i="1" s="1"/>
  <c r="AS205" i="1" s="1"/>
  <c r="AH208" i="1"/>
  <c r="AI208" i="1" s="1"/>
  <c r="AJ208" i="1" s="1"/>
  <c r="AK208" i="1" s="1"/>
  <c r="AD208" i="1"/>
  <c r="AE208" i="1" s="1"/>
  <c r="AF208" i="1" s="1"/>
  <c r="AG208" i="1" s="1"/>
  <c r="Z208" i="1"/>
  <c r="AA208" i="1" s="1"/>
  <c r="AB208" i="1" s="1"/>
  <c r="AC208" i="1" s="1"/>
  <c r="V208" i="1"/>
  <c r="W208" i="1" s="1"/>
  <c r="X208" i="1" s="1"/>
  <c r="Y208" i="1" s="1"/>
  <c r="R208" i="1"/>
  <c r="S208" i="1" s="1"/>
  <c r="T208" i="1" s="1"/>
  <c r="U208" i="1" s="1"/>
  <c r="N208" i="1"/>
  <c r="O208" i="1" s="1"/>
  <c r="P208" i="1" s="1"/>
  <c r="Q208" i="1" s="1"/>
  <c r="J208" i="1"/>
  <c r="K208" i="1" s="1"/>
  <c r="L208" i="1" s="1"/>
  <c r="M208" i="1" s="1"/>
  <c r="AH210" i="1"/>
  <c r="AI210" i="1" s="1"/>
  <c r="AJ210" i="1" s="1"/>
  <c r="AK210" i="1" s="1"/>
  <c r="AD210" i="1"/>
  <c r="AE210" i="1" s="1"/>
  <c r="AF210" i="1" s="1"/>
  <c r="AG210" i="1" s="1"/>
  <c r="Z210" i="1"/>
  <c r="AA210" i="1" s="1"/>
  <c r="AB210" i="1" s="1"/>
  <c r="AC210" i="1" s="1"/>
  <c r="V210" i="1"/>
  <c r="W210" i="1" s="1"/>
  <c r="X210" i="1" s="1"/>
  <c r="Y210" i="1" s="1"/>
  <c r="R210" i="1"/>
  <c r="S210" i="1" s="1"/>
  <c r="T210" i="1" s="1"/>
  <c r="U210" i="1" s="1"/>
  <c r="N210" i="1"/>
  <c r="O210" i="1" s="1"/>
  <c r="P210" i="1" s="1"/>
  <c r="Q210" i="1" s="1"/>
  <c r="J210" i="1"/>
  <c r="K210" i="1" s="1"/>
  <c r="L210" i="1" s="1"/>
  <c r="M210" i="1" s="1"/>
  <c r="AL206" i="1"/>
  <c r="AM206" i="1" s="1"/>
  <c r="AN206" i="1" s="1"/>
  <c r="AO206" i="1" s="1"/>
  <c r="AP207" i="1"/>
  <c r="AQ207" i="1" s="1"/>
  <c r="AR207" i="1" s="1"/>
  <c r="AS207" i="1" s="1"/>
  <c r="F208" i="1"/>
  <c r="G208" i="1" s="1"/>
  <c r="H208" i="1" s="1"/>
  <c r="I208" i="1" s="1"/>
  <c r="F210" i="1"/>
  <c r="G210" i="1" s="1"/>
  <c r="H210" i="1" s="1"/>
  <c r="I210" i="1" s="1"/>
  <c r="AL210" i="1"/>
  <c r="AM210" i="1" s="1"/>
  <c r="AN210" i="1" s="1"/>
  <c r="AO210" i="1" s="1"/>
  <c r="AL209" i="1"/>
  <c r="AM209" i="1" s="1"/>
  <c r="AN209" i="1" s="1"/>
  <c r="AO209" i="1" s="1"/>
  <c r="AL208" i="1"/>
  <c r="AM208" i="1" s="1"/>
  <c r="AN208" i="1" s="1"/>
  <c r="AO208" i="1" s="1"/>
  <c r="AL207" i="1"/>
  <c r="AM207" i="1" s="1"/>
  <c r="AN207" i="1" s="1"/>
  <c r="AO207" i="1" s="1"/>
  <c r="AL205" i="1"/>
  <c r="AM205" i="1" s="1"/>
  <c r="AN205" i="1" s="1"/>
  <c r="AO205" i="1" s="1"/>
  <c r="AH205" i="1"/>
  <c r="AI205" i="1" s="1"/>
  <c r="AJ205" i="1" s="1"/>
  <c r="AK205" i="1" s="1"/>
  <c r="AD205" i="1"/>
  <c r="AE205" i="1" s="1"/>
  <c r="AF205" i="1" s="1"/>
  <c r="AG205" i="1" s="1"/>
  <c r="Z205" i="1"/>
  <c r="AA205" i="1" s="1"/>
  <c r="AB205" i="1" s="1"/>
  <c r="AC205" i="1" s="1"/>
  <c r="V205" i="1"/>
  <c r="W205" i="1" s="1"/>
  <c r="X205" i="1" s="1"/>
  <c r="Y205" i="1" s="1"/>
  <c r="R205" i="1"/>
  <c r="S205" i="1" s="1"/>
  <c r="T205" i="1" s="1"/>
  <c r="U205" i="1" s="1"/>
  <c r="N205" i="1"/>
  <c r="O205" i="1" s="1"/>
  <c r="P205" i="1" s="1"/>
  <c r="Q205" i="1" s="1"/>
  <c r="J205" i="1"/>
  <c r="K205" i="1" s="1"/>
  <c r="L205" i="1" s="1"/>
  <c r="M205" i="1" s="1"/>
  <c r="F205" i="1"/>
  <c r="G205" i="1" s="1"/>
  <c r="H205" i="1" s="1"/>
  <c r="I205" i="1" s="1"/>
  <c r="AP210" i="1"/>
  <c r="AQ210" i="1" s="1"/>
  <c r="AR210" i="1" s="1"/>
  <c r="AS210" i="1" s="1"/>
  <c r="AP183" i="1"/>
  <c r="AQ183" i="1" s="1"/>
  <c r="AR183" i="1" s="1"/>
  <c r="AS183" i="1" s="1"/>
  <c r="F180" i="1"/>
  <c r="G180" i="1" s="1"/>
  <c r="H180" i="1" s="1"/>
  <c r="I180" i="1" s="1"/>
  <c r="AH180" i="1"/>
  <c r="AI180" i="1" s="1"/>
  <c r="AJ180" i="1" s="1"/>
  <c r="AK180" i="1" s="1"/>
  <c r="AD180" i="1"/>
  <c r="AE180" i="1" s="1"/>
  <c r="AF180" i="1" s="1"/>
  <c r="AG180" i="1" s="1"/>
  <c r="V180" i="1"/>
  <c r="W180" i="1" s="1"/>
  <c r="X180" i="1" s="1"/>
  <c r="Y180" i="1" s="1"/>
  <c r="R180" i="1"/>
  <c r="S180" i="1" s="1"/>
  <c r="T180" i="1" s="1"/>
  <c r="U180" i="1" s="1"/>
  <c r="J180" i="1"/>
  <c r="K180" i="1" s="1"/>
  <c r="L180" i="1" s="1"/>
  <c r="M180" i="1" s="1"/>
  <c r="AP180" i="1"/>
  <c r="AQ180" i="1" s="1"/>
  <c r="AR180" i="1" s="1"/>
  <c r="AS180" i="1" s="1"/>
  <c r="Z180" i="1"/>
  <c r="AA180" i="1" s="1"/>
  <c r="AB180" i="1" s="1"/>
  <c r="AC180" i="1" s="1"/>
  <c r="N180" i="1"/>
  <c r="O180" i="1" s="1"/>
  <c r="P180" i="1" s="1"/>
  <c r="Q180" i="1" s="1"/>
  <c r="CF89" i="1"/>
  <c r="CF85" i="1"/>
  <c r="CF77" i="1"/>
  <c r="CF81" i="1"/>
  <c r="CF93" i="1"/>
  <c r="CF73" i="1"/>
  <c r="AF144" i="1"/>
  <c r="AB144" i="1"/>
  <c r="X144" i="1"/>
  <c r="T144" i="1"/>
  <c r="P144" i="1"/>
  <c r="L144" i="1"/>
  <c r="H144" i="1"/>
  <c r="CF97" i="1"/>
  <c r="AO128" i="1"/>
  <c r="AY150" i="1"/>
  <c r="F183" i="1"/>
  <c r="G183" i="1" s="1"/>
  <c r="H183" i="1" s="1"/>
  <c r="I183" i="1" s="1"/>
  <c r="AH181" i="1"/>
  <c r="AI181" i="1" s="1"/>
  <c r="AJ181" i="1" s="1"/>
  <c r="AK181" i="1" s="1"/>
  <c r="AD181" i="1"/>
  <c r="AE181" i="1" s="1"/>
  <c r="AF181" i="1" s="1"/>
  <c r="AG181" i="1" s="1"/>
  <c r="Z181" i="1"/>
  <c r="AA181" i="1" s="1"/>
  <c r="AB181" i="1" s="1"/>
  <c r="AC181" i="1" s="1"/>
  <c r="V181" i="1"/>
  <c r="W181" i="1" s="1"/>
  <c r="X181" i="1" s="1"/>
  <c r="Y181" i="1" s="1"/>
  <c r="R181" i="1"/>
  <c r="S181" i="1" s="1"/>
  <c r="T181" i="1" s="1"/>
  <c r="U181" i="1" s="1"/>
  <c r="N181" i="1"/>
  <c r="O181" i="1" s="1"/>
  <c r="P181" i="1" s="1"/>
  <c r="Q181" i="1" s="1"/>
  <c r="J181" i="1"/>
  <c r="K181" i="1" s="1"/>
  <c r="L181" i="1" s="1"/>
  <c r="M181" i="1" s="1"/>
  <c r="AP181" i="1"/>
  <c r="AQ181" i="1" s="1"/>
  <c r="AR181" i="1" s="1"/>
  <c r="AS181" i="1" s="1"/>
  <c r="F181" i="1"/>
  <c r="G181" i="1" s="1"/>
  <c r="H181" i="1" s="1"/>
  <c r="I181" i="1" s="1"/>
  <c r="AH183" i="1"/>
  <c r="AI183" i="1" s="1"/>
  <c r="AJ183" i="1" s="1"/>
  <c r="AK183" i="1" s="1"/>
  <c r="AD183" i="1"/>
  <c r="AE183" i="1" s="1"/>
  <c r="AF183" i="1" s="1"/>
  <c r="AG183" i="1" s="1"/>
  <c r="Z183" i="1"/>
  <c r="AA183" i="1" s="1"/>
  <c r="AB183" i="1" s="1"/>
  <c r="AC183" i="1" s="1"/>
  <c r="V183" i="1"/>
  <c r="W183" i="1" s="1"/>
  <c r="X183" i="1" s="1"/>
  <c r="Y183" i="1" s="1"/>
  <c r="R183" i="1"/>
  <c r="S183" i="1" s="1"/>
  <c r="T183" i="1" s="1"/>
  <c r="U183" i="1" s="1"/>
  <c r="N183" i="1"/>
  <c r="O183" i="1" s="1"/>
  <c r="P183" i="1" s="1"/>
  <c r="Q183" i="1" s="1"/>
  <c r="J183" i="1"/>
  <c r="K183" i="1" s="1"/>
  <c r="L183" i="1" s="1"/>
  <c r="M183" i="1" s="1"/>
  <c r="AL183" i="1"/>
  <c r="AM183" i="1" s="1"/>
  <c r="AN183" i="1" s="1"/>
  <c r="AO183" i="1" s="1"/>
  <c r="AL181" i="1"/>
  <c r="AM181" i="1" s="1"/>
  <c r="AN181" i="1" s="1"/>
  <c r="AO181" i="1" s="1"/>
  <c r="AL180" i="1"/>
  <c r="AM180" i="1" s="1"/>
  <c r="AN180" i="1" s="1"/>
  <c r="AO180" i="1" s="1"/>
  <c r="AL146" i="1"/>
  <c r="AU149" i="1"/>
  <c r="AT174" i="1"/>
  <c r="AU174" i="1" s="1"/>
  <c r="AV174" i="1" s="1"/>
  <c r="AW174" i="1" s="1"/>
  <c r="AN143" i="1"/>
  <c r="AO144" i="1"/>
  <c r="AD146" i="1"/>
  <c r="V146" i="1"/>
  <c r="R146" i="1"/>
  <c r="N146" i="1"/>
  <c r="J146" i="1"/>
  <c r="F136" i="1"/>
  <c r="AH146" i="1"/>
  <c r="Z146" i="1"/>
  <c r="AK144" i="1"/>
  <c r="BA153" i="1"/>
  <c r="AI144" i="1"/>
  <c r="AE144" i="1"/>
  <c r="AA144" i="1"/>
  <c r="W144" i="1"/>
  <c r="S144" i="1"/>
  <c r="O144" i="1"/>
  <c r="K144" i="1"/>
  <c r="G144" i="1"/>
  <c r="BA152" i="1"/>
  <c r="AM143" i="1"/>
  <c r="AK128" i="1"/>
  <c r="AI128" i="1"/>
  <c r="AE128" i="1"/>
  <c r="AY151" i="1"/>
  <c r="CF127" i="1"/>
  <c r="AD144" i="1"/>
  <c r="Z144" i="1"/>
  <c r="V144" i="1"/>
  <c r="R144" i="1"/>
  <c r="N144" i="1"/>
  <c r="J144" i="1"/>
  <c r="AK136" i="1"/>
  <c r="AG136" i="1"/>
  <c r="AC136" i="1"/>
  <c r="Y136" i="1"/>
  <c r="U136" i="1"/>
  <c r="Q136" i="1"/>
  <c r="M136" i="1"/>
  <c r="I136" i="1"/>
  <c r="AK140" i="1"/>
  <c r="AG140" i="1"/>
  <c r="AC140" i="1"/>
  <c r="AP146" i="1"/>
  <c r="AT145" i="1"/>
  <c r="AT175" i="1" s="1"/>
  <c r="AU175" i="1" s="1"/>
  <c r="AV175" i="1" s="1"/>
  <c r="AW175" i="1" s="1"/>
  <c r="BY127" i="1"/>
  <c r="CC131" i="1"/>
  <c r="AJ146" i="1"/>
  <c r="AF146" i="1"/>
  <c r="CC139" i="1"/>
  <c r="AS140" i="1"/>
  <c r="F144" i="1"/>
  <c r="CA127" i="1"/>
  <c r="AA128" i="1"/>
  <c r="W128" i="1"/>
  <c r="S128" i="1"/>
  <c r="O128" i="1"/>
  <c r="K128" i="1"/>
  <c r="G128" i="1"/>
  <c r="AV125" i="1"/>
  <c r="AJ144" i="1"/>
  <c r="AJ128" i="1"/>
  <c r="AP143" i="1"/>
  <c r="AG146" i="1"/>
  <c r="Y146" i="1"/>
  <c r="Q146" i="1"/>
  <c r="I146" i="1"/>
  <c r="AB146" i="1"/>
  <c r="X146" i="1"/>
  <c r="T146" i="1"/>
  <c r="P146" i="1"/>
  <c r="L146" i="1"/>
  <c r="H146" i="1"/>
  <c r="AN128" i="1"/>
  <c r="AQ140" i="1"/>
  <c r="AQ146" i="1"/>
  <c r="AR140" i="1"/>
  <c r="AS136" i="1"/>
  <c r="CA139" i="1"/>
  <c r="CA135" i="1"/>
  <c r="CC135" i="1"/>
  <c r="AK146" i="1"/>
  <c r="AC146" i="1"/>
  <c r="U146" i="1"/>
  <c r="M146" i="1"/>
  <c r="BY131" i="1"/>
  <c r="BY135" i="1"/>
  <c r="BR135" i="1"/>
  <c r="BY139" i="1"/>
  <c r="Y140" i="1"/>
  <c r="U140" i="1"/>
  <c r="Q140" i="1"/>
  <c r="M140" i="1"/>
  <c r="I140" i="1"/>
  <c r="AQ136" i="1"/>
  <c r="AG143" i="1"/>
  <c r="AG132" i="1"/>
  <c r="M143" i="1"/>
  <c r="M132" i="1"/>
  <c r="CA138" i="1"/>
  <c r="AL140" i="1"/>
  <c r="CA134" i="1"/>
  <c r="AL136" i="1"/>
  <c r="F146" i="1"/>
  <c r="AI146" i="1"/>
  <c r="AE146" i="1"/>
  <c r="AA146" i="1"/>
  <c r="W146" i="1"/>
  <c r="S146" i="1"/>
  <c r="O146" i="1"/>
  <c r="K146" i="1"/>
  <c r="G146" i="1"/>
  <c r="F143" i="1"/>
  <c r="F132" i="1"/>
  <c r="BY130" i="1"/>
  <c r="AH132" i="1"/>
  <c r="AD143" i="1"/>
  <c r="AD132" i="1"/>
  <c r="Z143" i="1"/>
  <c r="Z132" i="1"/>
  <c r="V143" i="1"/>
  <c r="V132" i="1"/>
  <c r="R143" i="1"/>
  <c r="R132" i="1"/>
  <c r="N143" i="1"/>
  <c r="N132" i="1"/>
  <c r="J143" i="1"/>
  <c r="J132" i="1"/>
  <c r="BY134" i="1"/>
  <c r="AH136" i="1"/>
  <c r="AD136" i="1"/>
  <c r="BR134" i="1"/>
  <c r="Z136" i="1"/>
  <c r="V136" i="1"/>
  <c r="R136" i="1"/>
  <c r="N136" i="1"/>
  <c r="J136" i="1"/>
  <c r="F140" i="1"/>
  <c r="BY138" i="1"/>
  <c r="AH140" i="1"/>
  <c r="AD140" i="1"/>
  <c r="Z140" i="1"/>
  <c r="V140" i="1"/>
  <c r="R140" i="1"/>
  <c r="N140" i="1"/>
  <c r="J140" i="1"/>
  <c r="AM140" i="1"/>
  <c r="AM136" i="1"/>
  <c r="AM132" i="1"/>
  <c r="AF128" i="1"/>
  <c r="AB128" i="1"/>
  <c r="X128" i="1"/>
  <c r="T128" i="1"/>
  <c r="P128" i="1"/>
  <c r="L128" i="1"/>
  <c r="H128" i="1"/>
  <c r="CC126" i="1"/>
  <c r="AP128" i="1"/>
  <c r="AR136" i="1"/>
  <c r="AR146" i="1"/>
  <c r="AX124" i="1"/>
  <c r="AS128" i="1"/>
  <c r="AK143" i="1"/>
  <c r="AK132" i="1"/>
  <c r="Y143" i="1"/>
  <c r="Y132" i="1"/>
  <c r="Q143" i="1"/>
  <c r="Q132" i="1"/>
  <c r="AV124" i="1"/>
  <c r="AQ128" i="1"/>
  <c r="AG144" i="1"/>
  <c r="AC144" i="1"/>
  <c r="Y144" i="1"/>
  <c r="U144" i="1"/>
  <c r="Q144" i="1"/>
  <c r="M144" i="1"/>
  <c r="I144" i="1"/>
  <c r="AJ143" i="1"/>
  <c r="AJ132" i="1"/>
  <c r="AF143" i="1"/>
  <c r="AF132" i="1"/>
  <c r="AB143" i="1"/>
  <c r="AB132" i="1"/>
  <c r="X143" i="1"/>
  <c r="X132" i="1"/>
  <c r="T143" i="1"/>
  <c r="T132" i="1"/>
  <c r="P143" i="1"/>
  <c r="P132" i="1"/>
  <c r="L143" i="1"/>
  <c r="L132" i="1"/>
  <c r="H143" i="1"/>
  <c r="H132" i="1"/>
  <c r="AJ136" i="1"/>
  <c r="AF136" i="1"/>
  <c r="AB136" i="1"/>
  <c r="X136" i="1"/>
  <c r="T136" i="1"/>
  <c r="P136" i="1"/>
  <c r="L136" i="1"/>
  <c r="H136" i="1"/>
  <c r="AJ140" i="1"/>
  <c r="AF140" i="1"/>
  <c r="AB140" i="1"/>
  <c r="X140" i="1"/>
  <c r="T140" i="1"/>
  <c r="P140" i="1"/>
  <c r="L140" i="1"/>
  <c r="H140" i="1"/>
  <c r="BY126" i="1"/>
  <c r="AO140" i="1"/>
  <c r="AO136" i="1"/>
  <c r="CA131" i="1"/>
  <c r="CA130" i="1"/>
  <c r="AO132" i="1"/>
  <c r="AL128" i="1"/>
  <c r="AH128" i="1"/>
  <c r="AD128" i="1"/>
  <c r="Z128" i="1"/>
  <c r="V128" i="1"/>
  <c r="R128" i="1"/>
  <c r="N128" i="1"/>
  <c r="J128" i="1"/>
  <c r="F128" i="1"/>
  <c r="CC134" i="1"/>
  <c r="AP136" i="1"/>
  <c r="AQ143" i="1"/>
  <c r="AS146" i="1"/>
  <c r="CF135" i="1"/>
  <c r="AC143" i="1"/>
  <c r="AC132" i="1"/>
  <c r="U143" i="1"/>
  <c r="U132" i="1"/>
  <c r="I143" i="1"/>
  <c r="I132" i="1"/>
  <c r="AL132" i="1"/>
  <c r="CC130" i="1"/>
  <c r="AP132" i="1"/>
  <c r="AI143" i="1"/>
  <c r="AI132" i="1"/>
  <c r="AE143" i="1"/>
  <c r="AE132" i="1"/>
  <c r="AA143" i="1"/>
  <c r="AA132" i="1"/>
  <c r="W143" i="1"/>
  <c r="W132" i="1"/>
  <c r="S143" i="1"/>
  <c r="S132" i="1"/>
  <c r="O143" i="1"/>
  <c r="O132" i="1"/>
  <c r="K143" i="1"/>
  <c r="K132" i="1"/>
  <c r="G143" i="1"/>
  <c r="G132" i="1"/>
  <c r="AI136" i="1"/>
  <c r="AE136" i="1"/>
  <c r="AA136" i="1"/>
  <c r="W136" i="1"/>
  <c r="S136" i="1"/>
  <c r="O136" i="1"/>
  <c r="K136" i="1"/>
  <c r="G136" i="1"/>
  <c r="AI140" i="1"/>
  <c r="AE140" i="1"/>
  <c r="AA140" i="1"/>
  <c r="W140" i="1"/>
  <c r="S140" i="1"/>
  <c r="O140" i="1"/>
  <c r="K140" i="1"/>
  <c r="G140" i="1"/>
  <c r="AN140" i="1"/>
  <c r="AN136" i="1"/>
  <c r="AN132" i="1"/>
  <c r="AM128" i="1"/>
  <c r="AG128" i="1"/>
  <c r="AC128" i="1"/>
  <c r="Y128" i="1"/>
  <c r="U128" i="1"/>
  <c r="Q128" i="1"/>
  <c r="M128" i="1"/>
  <c r="I128" i="1"/>
  <c r="AP144" i="1"/>
  <c r="CC138" i="1"/>
  <c r="AP140" i="1"/>
  <c r="CC127" i="1"/>
  <c r="AQ132" i="1"/>
  <c r="AR132" i="1"/>
  <c r="AW124" i="1"/>
  <c r="AR128" i="1"/>
  <c r="AS132" i="1"/>
  <c r="CF131" i="1"/>
  <c r="AU148" i="1"/>
  <c r="AH143" i="1"/>
  <c r="AM144" i="1"/>
  <c r="AS144" i="1"/>
  <c r="CD16" i="1"/>
  <c r="CD20" i="1"/>
  <c r="CD24" i="1"/>
  <c r="CE143" i="1"/>
  <c r="CF130" i="1" s="1"/>
  <c r="AU124" i="1"/>
  <c r="AH144" i="1"/>
  <c r="AH174" i="1" s="1"/>
  <c r="AI174" i="1" s="1"/>
  <c r="AJ174" i="1" s="1"/>
  <c r="AK174" i="1" s="1"/>
  <c r="AL144" i="1"/>
  <c r="AW125" i="1"/>
  <c r="AS143" i="1"/>
  <c r="CD9" i="1"/>
  <c r="CD17" i="1"/>
  <c r="CD21" i="1"/>
  <c r="CD25" i="1"/>
  <c r="AU125" i="1"/>
  <c r="CE170" i="1"/>
  <c r="CF134" i="1"/>
  <c r="AR144" i="1"/>
  <c r="AR143" i="1"/>
  <c r="AQ144" i="1"/>
  <c r="AU151" i="1" s="1"/>
  <c r="CA126" i="1"/>
  <c r="AO143" i="1"/>
  <c r="AO146" i="1"/>
  <c r="AN146" i="1"/>
  <c r="AN144" i="1"/>
  <c r="AR149" i="1" l="1"/>
  <c r="AK145" i="1"/>
  <c r="F174" i="1"/>
  <c r="G174" i="1" s="1"/>
  <c r="H174" i="1" s="1"/>
  <c r="I174" i="1" s="1"/>
  <c r="AG145" i="1"/>
  <c r="AL173" i="1"/>
  <c r="AM173" i="1" s="1"/>
  <c r="AN173" i="1" s="1"/>
  <c r="AO173" i="1" s="1"/>
  <c r="J174" i="1"/>
  <c r="K174" i="1" s="1"/>
  <c r="L174" i="1" s="1"/>
  <c r="M174" i="1" s="1"/>
  <c r="R176" i="1"/>
  <c r="S176" i="1" s="1"/>
  <c r="T176" i="1" s="1"/>
  <c r="U176" i="1" s="1"/>
  <c r="AH173" i="1"/>
  <c r="AI173" i="1" s="1"/>
  <c r="AJ173" i="1" s="1"/>
  <c r="AK173" i="1" s="1"/>
  <c r="J182" i="1"/>
  <c r="K182" i="1" s="1"/>
  <c r="L182" i="1" s="1"/>
  <c r="M182" i="1" s="1"/>
  <c r="Z182" i="1"/>
  <c r="AA182" i="1" s="1"/>
  <c r="AB182" i="1" s="1"/>
  <c r="AC182" i="1" s="1"/>
  <c r="N173" i="1"/>
  <c r="O173" i="1" s="1"/>
  <c r="P173" i="1" s="1"/>
  <c r="Q173" i="1" s="1"/>
  <c r="V173" i="1"/>
  <c r="W173" i="1" s="1"/>
  <c r="X173" i="1" s="1"/>
  <c r="Y173" i="1" s="1"/>
  <c r="AD173" i="1"/>
  <c r="AE173" i="1" s="1"/>
  <c r="AF173" i="1" s="1"/>
  <c r="AG173" i="1" s="1"/>
  <c r="F173" i="1"/>
  <c r="G173" i="1" s="1"/>
  <c r="H173" i="1" s="1"/>
  <c r="I173" i="1" s="1"/>
  <c r="V174" i="1"/>
  <c r="W174" i="1" s="1"/>
  <c r="X174" i="1" s="1"/>
  <c r="Y174" i="1" s="1"/>
  <c r="Z176" i="1"/>
  <c r="AA176" i="1" s="1"/>
  <c r="AB176" i="1" s="1"/>
  <c r="AC176" i="1" s="1"/>
  <c r="N176" i="1"/>
  <c r="O176" i="1" s="1"/>
  <c r="P176" i="1" s="1"/>
  <c r="Q176" i="1" s="1"/>
  <c r="F176" i="1"/>
  <c r="G176" i="1" s="1"/>
  <c r="H176" i="1" s="1"/>
  <c r="I176" i="1" s="1"/>
  <c r="AP176" i="1"/>
  <c r="AQ176" i="1" s="1"/>
  <c r="AR176" i="1" s="1"/>
  <c r="AS176" i="1" s="1"/>
  <c r="Z174" i="1"/>
  <c r="AA174" i="1" s="1"/>
  <c r="AB174" i="1" s="1"/>
  <c r="AC174" i="1" s="1"/>
  <c r="AH176" i="1"/>
  <c r="AI176" i="1" s="1"/>
  <c r="AJ176" i="1" s="1"/>
  <c r="AK176" i="1" s="1"/>
  <c r="R182" i="1"/>
  <c r="S182" i="1" s="1"/>
  <c r="T182" i="1" s="1"/>
  <c r="U182" i="1" s="1"/>
  <c r="AD182" i="1"/>
  <c r="AE182" i="1" s="1"/>
  <c r="AF182" i="1" s="1"/>
  <c r="AG182" i="1" s="1"/>
  <c r="J173" i="1"/>
  <c r="K173" i="1" s="1"/>
  <c r="L173" i="1" s="1"/>
  <c r="M173" i="1" s="1"/>
  <c r="R173" i="1"/>
  <c r="S173" i="1" s="1"/>
  <c r="T173" i="1" s="1"/>
  <c r="U173" i="1" s="1"/>
  <c r="Z173" i="1"/>
  <c r="AA173" i="1" s="1"/>
  <c r="AB173" i="1" s="1"/>
  <c r="AC173" i="1" s="1"/>
  <c r="AL182" i="1"/>
  <c r="AM182" i="1" s="1"/>
  <c r="AN182" i="1" s="1"/>
  <c r="AO182" i="1" s="1"/>
  <c r="AP173" i="1"/>
  <c r="AQ173" i="1" s="1"/>
  <c r="AR173" i="1" s="1"/>
  <c r="AS173" i="1" s="1"/>
  <c r="N174" i="1"/>
  <c r="O174" i="1" s="1"/>
  <c r="P174" i="1" s="1"/>
  <c r="Q174" i="1" s="1"/>
  <c r="AD174" i="1"/>
  <c r="AE174" i="1" s="1"/>
  <c r="AF174" i="1" s="1"/>
  <c r="AG174" i="1" s="1"/>
  <c r="F182" i="1"/>
  <c r="G182" i="1" s="1"/>
  <c r="H182" i="1" s="1"/>
  <c r="I182" i="1" s="1"/>
  <c r="V176" i="1"/>
  <c r="W176" i="1" s="1"/>
  <c r="X176" i="1" s="1"/>
  <c r="Y176" i="1" s="1"/>
  <c r="N182" i="1"/>
  <c r="O182" i="1" s="1"/>
  <c r="P182" i="1" s="1"/>
  <c r="Q182" i="1" s="1"/>
  <c r="AL174" i="1"/>
  <c r="AM174" i="1" s="1"/>
  <c r="AN174" i="1" s="1"/>
  <c r="AO174" i="1" s="1"/>
  <c r="AP174" i="1"/>
  <c r="AQ174" i="1" s="1"/>
  <c r="AR174" i="1" s="1"/>
  <c r="AS174" i="1" s="1"/>
  <c r="AP182" i="1"/>
  <c r="AQ182" i="1" s="1"/>
  <c r="AR182" i="1" s="1"/>
  <c r="AS182" i="1" s="1"/>
  <c r="V182" i="1"/>
  <c r="W182" i="1" s="1"/>
  <c r="X182" i="1" s="1"/>
  <c r="Y182" i="1" s="1"/>
  <c r="AH182" i="1"/>
  <c r="AI182" i="1" s="1"/>
  <c r="AJ182" i="1" s="1"/>
  <c r="AK182" i="1" s="1"/>
  <c r="R174" i="1"/>
  <c r="S174" i="1" s="1"/>
  <c r="T174" i="1" s="1"/>
  <c r="U174" i="1" s="1"/>
  <c r="J176" i="1"/>
  <c r="K176" i="1" s="1"/>
  <c r="L176" i="1" s="1"/>
  <c r="M176" i="1" s="1"/>
  <c r="AD176" i="1"/>
  <c r="AE176" i="1" s="1"/>
  <c r="AF176" i="1" s="1"/>
  <c r="AG176" i="1" s="1"/>
  <c r="AL176" i="1"/>
  <c r="AM176" i="1" s="1"/>
  <c r="AN176" i="1" s="1"/>
  <c r="AO176" i="1" s="1"/>
  <c r="AP149" i="1"/>
  <c r="AO153" i="1"/>
  <c r="BY144" i="1"/>
  <c r="BZ139" i="1" s="1"/>
  <c r="Y153" i="1"/>
  <c r="K145" i="1"/>
  <c r="AA145" i="1"/>
  <c r="M153" i="1"/>
  <c r="AC153" i="1"/>
  <c r="U152" i="1"/>
  <c r="AG152" i="1"/>
  <c r="AQ148" i="1"/>
  <c r="AQ150" i="1"/>
  <c r="Q153" i="1"/>
  <c r="AG153" i="1"/>
  <c r="Q152" i="1"/>
  <c r="AK152" i="1"/>
  <c r="AU150" i="1"/>
  <c r="AN150" i="1"/>
  <c r="AO152" i="1"/>
  <c r="AS151" i="1"/>
  <c r="AS153" i="1"/>
  <c r="AS149" i="1"/>
  <c r="AW151" i="1"/>
  <c r="AQ151" i="1"/>
  <c r="AQ149" i="1"/>
  <c r="AC152" i="1"/>
  <c r="U153" i="1"/>
  <c r="M152" i="1"/>
  <c r="AK153" i="1"/>
  <c r="AT148" i="1"/>
  <c r="AS150" i="1"/>
  <c r="AS152" i="1"/>
  <c r="AW150" i="1"/>
  <c r="Y152" i="1"/>
  <c r="AW152" i="1"/>
  <c r="AW153" i="1"/>
  <c r="AT149" i="1"/>
  <c r="U145" i="1"/>
  <c r="M145" i="1"/>
  <c r="AC145" i="1"/>
  <c r="S145" i="1"/>
  <c r="AI145" i="1"/>
  <c r="CF138" i="1"/>
  <c r="AM145" i="1"/>
  <c r="W145" i="1"/>
  <c r="CF126" i="1"/>
  <c r="BY143" i="1"/>
  <c r="BZ130" i="1" s="1"/>
  <c r="AR145" i="1"/>
  <c r="I145" i="1"/>
  <c r="AN145" i="1"/>
  <c r="R145" i="1"/>
  <c r="Q145" i="1"/>
  <c r="G145" i="1"/>
  <c r="O145" i="1"/>
  <c r="AE145" i="1"/>
  <c r="N145" i="1"/>
  <c r="AD145" i="1"/>
  <c r="P145" i="1"/>
  <c r="AF145" i="1"/>
  <c r="Y145" i="1"/>
  <c r="J145" i="1"/>
  <c r="Z145" i="1"/>
  <c r="AO145" i="1"/>
  <c r="AJ145" i="1"/>
  <c r="L145" i="1"/>
  <c r="AB145" i="1"/>
  <c r="CA144" i="1"/>
  <c r="CB127" i="1" s="1"/>
  <c r="AQ145" i="1"/>
  <c r="AP145" i="1"/>
  <c r="AH145" i="1"/>
  <c r="T145" i="1"/>
  <c r="AS145" i="1"/>
  <c r="CC144" i="1"/>
  <c r="CD131" i="1" s="1"/>
  <c r="F145" i="1"/>
  <c r="V145" i="1"/>
  <c r="AL145" i="1"/>
  <c r="H145" i="1"/>
  <c r="X145" i="1"/>
  <c r="CB135" i="1"/>
  <c r="CC143" i="1"/>
  <c r="AR148" i="1"/>
  <c r="CF167" i="1"/>
  <c r="CF164" i="1"/>
  <c r="CF165" i="1"/>
  <c r="CF168" i="1"/>
  <c r="AP150" i="1"/>
  <c r="AP148" i="1"/>
  <c r="CA143" i="1"/>
  <c r="CB126" i="1" s="1"/>
  <c r="AO150" i="1"/>
  <c r="BZ135" i="1"/>
  <c r="CF166" i="1"/>
  <c r="AS148" i="1"/>
  <c r="F175" i="1" l="1"/>
  <c r="G175" i="1" s="1"/>
  <c r="H175" i="1" s="1"/>
  <c r="I175" i="1" s="1"/>
  <c r="AH175" i="1"/>
  <c r="AI175" i="1" s="1"/>
  <c r="AJ175" i="1" s="1"/>
  <c r="AK175" i="1" s="1"/>
  <c r="AP175" i="1"/>
  <c r="AQ175" i="1" s="1"/>
  <c r="AR175" i="1" s="1"/>
  <c r="AS175" i="1" s="1"/>
  <c r="J175" i="1"/>
  <c r="K175" i="1" s="1"/>
  <c r="L175" i="1" s="1"/>
  <c r="M175" i="1" s="1"/>
  <c r="AD175" i="1"/>
  <c r="AE175" i="1" s="1"/>
  <c r="AF175" i="1" s="1"/>
  <c r="AG175" i="1" s="1"/>
  <c r="BZ131" i="1"/>
  <c r="V175" i="1"/>
  <c r="W175" i="1" s="1"/>
  <c r="X175" i="1" s="1"/>
  <c r="Y175" i="1" s="1"/>
  <c r="R175" i="1"/>
  <c r="S175" i="1" s="1"/>
  <c r="T175" i="1" s="1"/>
  <c r="U175" i="1" s="1"/>
  <c r="Z175" i="1"/>
  <c r="AA175" i="1" s="1"/>
  <c r="AB175" i="1" s="1"/>
  <c r="AC175" i="1" s="1"/>
  <c r="AL175" i="1"/>
  <c r="AM175" i="1" s="1"/>
  <c r="AN175" i="1" s="1"/>
  <c r="AO175" i="1" s="1"/>
  <c r="N175" i="1"/>
  <c r="O175" i="1" s="1"/>
  <c r="P175" i="1" s="1"/>
  <c r="Q175" i="1" s="1"/>
  <c r="BZ127" i="1"/>
  <c r="CB131" i="1"/>
  <c r="BZ126" i="1"/>
  <c r="BZ138" i="1"/>
  <c r="CB139" i="1"/>
  <c r="BZ134" i="1"/>
  <c r="CD127" i="1"/>
  <c r="CD135" i="1"/>
  <c r="CD139" i="1"/>
  <c r="CB134" i="1"/>
  <c r="CC152" i="1"/>
  <c r="CD138" i="1"/>
  <c r="CD130" i="1"/>
  <c r="CD126" i="1"/>
  <c r="CD134" i="1"/>
  <c r="CB130" i="1"/>
  <c r="CB138" i="1"/>
</calcChain>
</file>

<file path=xl/sharedStrings.xml><?xml version="1.0" encoding="utf-8"?>
<sst xmlns="http://schemas.openxmlformats.org/spreadsheetml/2006/main" count="682" uniqueCount="78">
  <si>
    <t>Vierteljährliche Produktionserhebung i.Verarb.Gew.</t>
  </si>
  <si>
    <t>Zeitreihen aus 42131BV103</t>
  </si>
  <si>
    <t>Deutschland insgesamt
GP2002 (9-Steller (Arten))
Wert der zum Absatz bestimmten Produktion
Gewicht der zum Absatz bestimmten Produktion
Gewicht der Gesamtproduktion
Unternehmen mit Produktion</t>
  </si>
  <si>
    <t>Einheit</t>
  </si>
  <si>
    <t>Jahr</t>
  </si>
  <si>
    <t/>
  </si>
  <si>
    <t>2002</t>
  </si>
  <si>
    <t>2003</t>
  </si>
  <si>
    <t>2004</t>
  </si>
  <si>
    <t>2005</t>
  </si>
  <si>
    <t>2006</t>
  </si>
  <si>
    <t>2007</t>
  </si>
  <si>
    <t>2008</t>
  </si>
  <si>
    <t>Freiformschmiedestücke aus Stahl, Wellen</t>
  </si>
  <si>
    <t>Wert der zum Absatz bestimmten Produktion</t>
  </si>
  <si>
    <t>EUR</t>
  </si>
  <si>
    <t>Gewicht der zum Absatz bestimmten Produktion</t>
  </si>
  <si>
    <t>t</t>
  </si>
  <si>
    <t>Gewicht der Gesamtproduktion</t>
  </si>
  <si>
    <t>Unternehmen mit Produktion</t>
  </si>
  <si>
    <t>Anzahl</t>
  </si>
  <si>
    <t>Geschmiedete u. gewalzte Ringe b. 125 kg Rohgew.</t>
  </si>
  <si>
    <t>And. Freiformschmiedestücke bis 125 kg Rohgewicht</t>
  </si>
  <si>
    <t>Geschmiedete u. gewalzte Ringe üb. 125 kg Rohgew.</t>
  </si>
  <si>
    <t>And. Freiformschmiedestücke üb. 125 kg Rohgewicht</t>
  </si>
  <si>
    <t>Freiformschmiedestücke aus NE-Metall</t>
  </si>
  <si>
    <t>.</t>
  </si>
  <si>
    <t>Kaltfließpressteile aus Stahl, f. Straßenfahrzeuge</t>
  </si>
  <si>
    <t>Kaltfließpressteile aus Stahl, Wellen</t>
  </si>
  <si>
    <t>Kaltfließpressteile a.Stahl,f.Motoren, Antriebsel.</t>
  </si>
  <si>
    <t>Kaltfließpressteile a.Stahl, f.son. Masch.bauerzg.</t>
  </si>
  <si>
    <t>Kaltfließpressteile a. Stahl, f. elek. Erzeugnisse</t>
  </si>
  <si>
    <t>Kaltfließpressteile a. Stahl, f. sonst. Verwend.zw</t>
  </si>
  <si>
    <t>Kaltfließpressteile aus NE-Metall</t>
  </si>
  <si>
    <t>Gesenkschmiedeteile a. Stahl, für Straßenfahrzeuge</t>
  </si>
  <si>
    <t>Gesenkschmiedeteile aus Stahl, Wellen und Kurbeln</t>
  </si>
  <si>
    <t>GP-284012250</t>
  </si>
  <si>
    <t>Gesenkschmiedeteile aus Stahl, für Wälzlager u.a.</t>
  </si>
  <si>
    <t>Gesenkschmiedeteile aus Stahl, für Motoren u.a.</t>
  </si>
  <si>
    <t>Gesenkschmiedeteile aus Stahl, für Hebezeuge u.a.</t>
  </si>
  <si>
    <t>Gesenkschmiedeteile a. Stahl, f. Bau-, Baustoffma.</t>
  </si>
  <si>
    <t>Gesenkschmiedeteile a. Stahl, f. sonst. Masch.bau.</t>
  </si>
  <si>
    <t>Gesenkschmiedeteile a. Stahl, f. sonst. Verw.zweck</t>
  </si>
  <si>
    <t>Gesenkschmiedeteile aus NE-Metall</t>
  </si>
  <si>
    <t>Summe</t>
  </si>
  <si>
    <t>Freiformschmiedestücke</t>
  </si>
  <si>
    <t>Gesenkschmiedestücke</t>
  </si>
  <si>
    <t>Kaltfließpressteile</t>
  </si>
  <si>
    <t>Massivumformung</t>
  </si>
  <si>
    <t>Flansche aus Stahl, nicht gegossen</t>
  </si>
  <si>
    <t>Form-, Verschluss- u.Verb.stücke, a. Stahl, m Gew.</t>
  </si>
  <si>
    <t>Form-, Verschluss- u. Verb.stücke, a.Stahl, o Gew.</t>
  </si>
  <si>
    <t>Bogen, Winkel, aus Stahl</t>
  </si>
  <si>
    <t>And.Form-, Verschluss-, Verbindungsstücke, a.Stahl</t>
  </si>
  <si>
    <t>Rohrleitungsformstücke</t>
  </si>
  <si>
    <t>Anteile</t>
  </si>
  <si>
    <t>Tonnendurchschnittspreis</t>
  </si>
  <si>
    <t>Veränderungen Quartale €</t>
  </si>
  <si>
    <t>Veränderungen Quartale t</t>
  </si>
  <si>
    <t>Veränderungen Jahre €</t>
  </si>
  <si>
    <t>Veränderungen Jahre t</t>
  </si>
  <si>
    <t>Veränderungen Halbjahre €</t>
  </si>
  <si>
    <t>Veränderungen Halbjahre t</t>
  </si>
  <si>
    <t>Jahresmittelwerte</t>
  </si>
  <si>
    <t>Gesenkschmiedeteile aus Stahl, für landwirtschaftliche Maschinen u.a.</t>
  </si>
  <si>
    <t>Index Tonnage I 2010=100</t>
  </si>
  <si>
    <t>Gesenkschmiedeteile für Maschinenbau</t>
  </si>
  <si>
    <t>Gesenkschmiedeteile für Straßenfahrzeuge</t>
  </si>
  <si>
    <t>Gesenkschmieden + Kaltfließpressteile Automotive</t>
  </si>
  <si>
    <t>Index Tonnage QI 2008=100</t>
  </si>
  <si>
    <t>Gesenkschmieden + Kaltfließpressteile Maschinenbau</t>
  </si>
  <si>
    <t>I</t>
  </si>
  <si>
    <t>II</t>
  </si>
  <si>
    <t>III</t>
  </si>
  <si>
    <t>IV</t>
  </si>
  <si>
    <t>Jahresmittel</t>
  </si>
  <si>
    <t>Hj II 2016</t>
  </si>
  <si>
    <t>Hj II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</si>
</sst>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.###"/>
    <numFmt numFmtId="165" formatCode="0.0%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8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/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3" xfId="0" applyBorder="1" applyAlignment="1">
      <alignment horizontal="left" vertical="center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5" xfId="0" applyBorder="1"/>
    <xf numFmtId="3" fontId="0" fillId="0" borderId="0" xfId="0" applyNumberFormat="1" applyAlignment="1">
      <alignment horizontal="right"/>
    </xf>
    <xf numFmtId="3" fontId="0" fillId="0" borderId="0" xfId="0" applyNumberFormat="1"/>
    <xf numFmtId="0" fontId="0" fillId="0" borderId="8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1" applyNumberFormat="1" applyFont="1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0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5" fontId="0" fillId="2" borderId="0" xfId="1" applyNumberFormat="1" applyFont="1" applyFill="1"/>
    <xf numFmtId="0" fontId="0" fillId="2" borderId="0" xfId="0" applyFill="1"/>
    <xf numFmtId="0" fontId="0" fillId="0" borderId="0" xfId="0"/>
    <xf numFmtId="0" fontId="0" fillId="0" borderId="0" xfId="0"/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7" xfId="0" applyFill="1" applyBorder="1" applyAlignment="1">
      <alignment horizontal="center" vertical="center" wrapText="1"/>
    </xf>
    <xf numFmtId="3" fontId="0" fillId="0" borderId="17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 wrapText="1"/>
    </xf>
    <xf numFmtId="165" fontId="0" fillId="0" borderId="0" xfId="0" applyNumberFormat="1"/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/>
    <xf numFmtId="10" fontId="0" fillId="0" borderId="0" xfId="0" applyNumberFormat="1"/>
    <xf numFmtId="3" fontId="0" fillId="2" borderId="0" xfId="0" applyNumberFormat="1" applyFill="1" applyAlignment="1">
      <alignment horizontal="right"/>
    </xf>
    <xf numFmtId="3" fontId="0" fillId="2" borderId="0" xfId="0" applyNumberFormat="1" applyFill="1"/>
    <xf numFmtId="0" fontId="0" fillId="0" borderId="0" xfId="0"/>
    <xf numFmtId="0" fontId="0" fillId="0" borderId="0" xfId="0"/>
    <xf numFmtId="0" fontId="0" fillId="3" borderId="0" xfId="0" applyFill="1" applyAlignment="1">
      <alignment horizontal="center"/>
    </xf>
    <xf numFmtId="0" fontId="0" fillId="3" borderId="8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165" fontId="0" fillId="0" borderId="0" xfId="1" applyNumberFormat="1" applyFon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2" xfId="0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/>
    <xf numFmtId="3" fontId="3" fillId="0" borderId="0" xfId="0" applyNumberFormat="1" applyFont="1"/>
    <xf numFmtId="3" fontId="3" fillId="2" borderId="0" xfId="0" applyNumberFormat="1" applyFont="1" applyFill="1"/>
    <xf numFmtId="10" fontId="3" fillId="0" borderId="0" xfId="1" applyNumberFormat="1" applyFont="1"/>
    <xf numFmtId="10" fontId="3" fillId="0" borderId="0" xfId="0" applyNumberFormat="1" applyFont="1"/>
    <xf numFmtId="3" fontId="4" fillId="0" borderId="0" xfId="0" applyNumberFormat="1" applyFont="1" applyAlignment="1">
      <alignment horizontal="right"/>
    </xf>
    <xf numFmtId="0" fontId="0" fillId="0" borderId="0" xfId="0"/>
    <xf numFmtId="0" fontId="0" fillId="0" borderId="19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3" fontId="0" fillId="0" borderId="19" xfId="0" applyNumberFormat="1" applyBorder="1" applyAlignment="1">
      <alignment horizontal="right"/>
    </xf>
    <xf numFmtId="3" fontId="0" fillId="2" borderId="19" xfId="0" applyNumberFormat="1" applyFill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3" fontId="0" fillId="0" borderId="18" xfId="0" applyNumberFormat="1" applyBorder="1"/>
    <xf numFmtId="0" fontId="0" fillId="0" borderId="19" xfId="0" applyBorder="1"/>
    <xf numFmtId="3" fontId="0" fillId="0" borderId="19" xfId="0" applyNumberFormat="1" applyBorder="1"/>
    <xf numFmtId="0" fontId="0" fillId="0" borderId="0" xfId="0"/>
    <xf numFmtId="0" fontId="0" fillId="0" borderId="0" xfId="0"/>
    <xf numFmtId="0" fontId="0" fillId="0" borderId="25" xfId="0" applyBorder="1" applyAlignment="1">
      <alignment horizontal="center" vertical="center" wrapText="1"/>
    </xf>
    <xf numFmtId="3" fontId="0" fillId="0" borderId="17" xfId="0" applyNumberFormat="1" applyBorder="1" applyAlignment="1">
      <alignment horizontal="right"/>
    </xf>
    <xf numFmtId="3" fontId="0" fillId="2" borderId="17" xfId="0" applyNumberFormat="1" applyFill="1" applyBorder="1" applyAlignment="1">
      <alignment horizontal="right"/>
    </xf>
    <xf numFmtId="3" fontId="0" fillId="2" borderId="18" xfId="0" applyNumberFormat="1" applyFill="1" applyBorder="1" applyAlignment="1">
      <alignment horizontal="right"/>
    </xf>
    <xf numFmtId="165" fontId="0" fillId="0" borderId="17" xfId="1" applyNumberFormat="1" applyFont="1" applyBorder="1" applyAlignment="1">
      <alignment horizontal="right"/>
    </xf>
    <xf numFmtId="165" fontId="0" fillId="0" borderId="17" xfId="1" applyNumberFormat="1" applyFont="1" applyBorder="1"/>
    <xf numFmtId="3" fontId="0" fillId="2" borderId="17" xfId="0" applyNumberFormat="1" applyFill="1" applyBorder="1"/>
    <xf numFmtId="10" fontId="0" fillId="0" borderId="17" xfId="1" applyNumberFormat="1" applyFont="1" applyBorder="1"/>
    <xf numFmtId="10" fontId="0" fillId="0" borderId="17" xfId="0" applyNumberFormat="1" applyBorder="1"/>
    <xf numFmtId="10" fontId="0" fillId="0" borderId="0" xfId="0" applyNumberFormat="1" applyBorder="1"/>
    <xf numFmtId="10" fontId="3" fillId="0" borderId="0" xfId="0" applyNumberFormat="1" applyFont="1" applyBorder="1"/>
    <xf numFmtId="0" fontId="0" fillId="0" borderId="22" xfId="0" applyBorder="1"/>
    <xf numFmtId="0" fontId="0" fillId="0" borderId="21" xfId="0" applyBorder="1"/>
    <xf numFmtId="0" fontId="3" fillId="0" borderId="22" xfId="0" applyFont="1" applyBorder="1"/>
    <xf numFmtId="0" fontId="0" fillId="0" borderId="0" xfId="0"/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</cellXfs>
  <cellStyles count="2">
    <cellStyle name="Prozent" xfId="1" builtinId="5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Produktion Massivumformung in Deutschland, Quartalswerte </a:t>
            </a:r>
          </a:p>
        </c:rich>
      </c:tx>
      <c:layout>
        <c:manualLayout>
          <c:xMode val="edge"/>
          <c:yMode val="edge"/>
          <c:x val="0.11378683333378099"/>
          <c:y val="2.321977307450409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793472801550332E-2"/>
          <c:y val="8.9164962945144463E-2"/>
          <c:w val="0.8188912196261956"/>
          <c:h val="0.80599579324956139"/>
        </c:manualLayout>
      </c:layout>
      <c:lineChart>
        <c:grouping val="standard"/>
        <c:varyColors val="0"/>
        <c:ser>
          <c:idx val="0"/>
          <c:order val="0"/>
          <c:tx>
            <c:v>Produktionsmenge</c:v>
          </c:tx>
          <c:spPr>
            <a:ln w="19050"/>
          </c:spPr>
          <c:marker>
            <c:symbol val="square"/>
            <c:size val="5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Tabelle1!$F$5:$BP$7</c15:sqref>
                  </c15:fullRef>
                </c:ext>
              </c:extLst>
              <c:f>Tabelle1!$G$5:$BP$7</c:f>
              <c:multiLvlStrCache>
                <c:ptCount val="62"/>
                <c:lvl>
                  <c:pt idx="0">
                    <c:v>II</c:v>
                  </c:pt>
                  <c:pt idx="1">
                    <c:v>III</c:v>
                  </c:pt>
                  <c:pt idx="2">
                    <c:v>IV</c:v>
                  </c:pt>
                  <c:pt idx="3">
                    <c:v>I</c:v>
                  </c:pt>
                  <c:pt idx="4">
                    <c:v>II</c:v>
                  </c:pt>
                  <c:pt idx="5">
                    <c:v>III</c:v>
                  </c:pt>
                  <c:pt idx="6">
                    <c:v>IV</c:v>
                  </c:pt>
                  <c:pt idx="7">
                    <c:v>I</c:v>
                  </c:pt>
                  <c:pt idx="8">
                    <c:v>II</c:v>
                  </c:pt>
                  <c:pt idx="9">
                    <c:v>III</c:v>
                  </c:pt>
                  <c:pt idx="10">
                    <c:v>IV</c:v>
                  </c:pt>
                  <c:pt idx="11">
                    <c:v>I</c:v>
                  </c:pt>
                  <c:pt idx="12">
                    <c:v>II</c:v>
                  </c:pt>
                  <c:pt idx="13">
                    <c:v>III</c:v>
                  </c:pt>
                  <c:pt idx="14">
                    <c:v>IV</c:v>
                  </c:pt>
                  <c:pt idx="15">
                    <c:v>I</c:v>
                  </c:pt>
                  <c:pt idx="16">
                    <c:v>II</c:v>
                  </c:pt>
                  <c:pt idx="17">
                    <c:v>III</c:v>
                  </c:pt>
                  <c:pt idx="18">
                    <c:v>IV</c:v>
                  </c:pt>
                  <c:pt idx="19">
                    <c:v>I</c:v>
                  </c:pt>
                  <c:pt idx="20">
                    <c:v>II</c:v>
                  </c:pt>
                  <c:pt idx="21">
                    <c:v>III</c:v>
                  </c:pt>
                  <c:pt idx="22">
                    <c:v>IV</c:v>
                  </c:pt>
                  <c:pt idx="23">
                    <c:v>I</c:v>
                  </c:pt>
                  <c:pt idx="24">
                    <c:v>II</c:v>
                  </c:pt>
                  <c:pt idx="25">
                    <c:v>III</c:v>
                  </c:pt>
                  <c:pt idx="26">
                    <c:v>IV</c:v>
                  </c:pt>
                  <c:pt idx="27">
                    <c:v>I</c:v>
                  </c:pt>
                  <c:pt idx="28">
                    <c:v>II</c:v>
                  </c:pt>
                  <c:pt idx="29">
                    <c:v>III</c:v>
                  </c:pt>
                  <c:pt idx="30">
                    <c:v>IV</c:v>
                  </c:pt>
                  <c:pt idx="31">
                    <c:v>I</c:v>
                  </c:pt>
                  <c:pt idx="32">
                    <c:v>II</c:v>
                  </c:pt>
                  <c:pt idx="33">
                    <c:v>III</c:v>
                  </c:pt>
                  <c:pt idx="34">
                    <c:v>IV</c:v>
                  </c:pt>
                  <c:pt idx="35">
                    <c:v>I</c:v>
                  </c:pt>
                  <c:pt idx="36">
                    <c:v>II</c:v>
                  </c:pt>
                  <c:pt idx="37">
                    <c:v>III</c:v>
                  </c:pt>
                  <c:pt idx="38">
                    <c:v>IV</c:v>
                  </c:pt>
                  <c:pt idx="39">
                    <c:v>I</c:v>
                  </c:pt>
                  <c:pt idx="40">
                    <c:v>II</c:v>
                  </c:pt>
                  <c:pt idx="41">
                    <c:v>III</c:v>
                  </c:pt>
                  <c:pt idx="42">
                    <c:v>IV</c:v>
                  </c:pt>
                  <c:pt idx="43">
                    <c:v>I</c:v>
                  </c:pt>
                  <c:pt idx="44">
                    <c:v>II</c:v>
                  </c:pt>
                  <c:pt idx="45">
                    <c:v>III</c:v>
                  </c:pt>
                  <c:pt idx="46">
                    <c:v>IV</c:v>
                  </c:pt>
                  <c:pt idx="47">
                    <c:v>I</c:v>
                  </c:pt>
                  <c:pt idx="48">
                    <c:v>II</c:v>
                  </c:pt>
                  <c:pt idx="49">
                    <c:v>III</c:v>
                  </c:pt>
                  <c:pt idx="50">
                    <c:v>IV</c:v>
                  </c:pt>
                  <c:pt idx="51">
                    <c:v>I</c:v>
                  </c:pt>
                  <c:pt idx="52">
                    <c:v>II</c:v>
                  </c:pt>
                  <c:pt idx="53">
                    <c:v>III</c:v>
                  </c:pt>
                  <c:pt idx="54">
                    <c:v>IV</c:v>
                  </c:pt>
                  <c:pt idx="55">
                    <c:v>I</c:v>
                  </c:pt>
                  <c:pt idx="56">
                    <c:v>II</c:v>
                  </c:pt>
                  <c:pt idx="57">
                    <c:v>III</c:v>
                  </c:pt>
                  <c:pt idx="58">
                    <c:v>IV</c:v>
                  </c:pt>
                  <c:pt idx="59">
                    <c:v>I</c:v>
                  </c:pt>
                  <c:pt idx="60">
                    <c:v>II</c:v>
                  </c:pt>
                  <c:pt idx="61">
                    <c:v>III</c:v>
                  </c:pt>
                </c:lvl>
                <c:lvl>
                  <c:pt idx="3">
                    <c:v>2003</c:v>
                  </c:pt>
                  <c:pt idx="7">
                    <c:v>2004</c:v>
                  </c:pt>
                  <c:pt idx="11">
                    <c:v>2005</c:v>
                  </c:pt>
                  <c:pt idx="15">
                    <c:v>2006</c:v>
                  </c:pt>
                  <c:pt idx="19">
                    <c:v>2007</c:v>
                  </c:pt>
                  <c:pt idx="23">
                    <c:v>2008</c:v>
                  </c:pt>
                  <c:pt idx="27">
                    <c:v>2009</c:v>
                  </c:pt>
                  <c:pt idx="31">
                    <c:v>2010</c:v>
                  </c:pt>
                  <c:pt idx="35">
                    <c:v>2011</c:v>
                  </c:pt>
                  <c:pt idx="39">
                    <c:v>2012</c:v>
                  </c:pt>
                  <c:pt idx="43">
                    <c:v>2013</c:v>
                  </c:pt>
                  <c:pt idx="47">
                    <c:v>2014</c:v>
                  </c:pt>
                  <c:pt idx="51">
                    <c:v>2015</c:v>
                  </c:pt>
                  <c:pt idx="55">
                    <c:v>2016</c:v>
                  </c:pt>
                  <c:pt idx="59">
                    <c:v>2017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Tabelle1!$F$144:$BP$144</c15:sqref>
                  </c15:fullRef>
                </c:ext>
              </c:extLst>
              <c:f>Tabelle1!$G$144:$BP$144</c:f>
              <c:numCache>
                <c:formatCode>#,##0</c:formatCode>
                <c:ptCount val="62"/>
                <c:pt idx="0">
                  <c:v>448454</c:v>
                </c:pt>
                <c:pt idx="1">
                  <c:v>436933</c:v>
                </c:pt>
                <c:pt idx="2">
                  <c:v>426623</c:v>
                </c:pt>
                <c:pt idx="3">
                  <c:v>469821</c:v>
                </c:pt>
                <c:pt idx="4">
                  <c:v>455222</c:v>
                </c:pt>
                <c:pt idx="5">
                  <c:v>441223</c:v>
                </c:pt>
                <c:pt idx="6">
                  <c:v>442058</c:v>
                </c:pt>
                <c:pt idx="7">
                  <c:v>506392</c:v>
                </c:pt>
                <c:pt idx="8">
                  <c:v>515837</c:v>
                </c:pt>
                <c:pt idx="9">
                  <c:v>501133</c:v>
                </c:pt>
                <c:pt idx="10">
                  <c:v>491925</c:v>
                </c:pt>
                <c:pt idx="11">
                  <c:v>519495</c:v>
                </c:pt>
                <c:pt idx="12">
                  <c:v>530213</c:v>
                </c:pt>
                <c:pt idx="13">
                  <c:v>488380</c:v>
                </c:pt>
                <c:pt idx="14">
                  <c:v>473160</c:v>
                </c:pt>
                <c:pt idx="15">
                  <c:v>562006</c:v>
                </c:pt>
                <c:pt idx="16">
                  <c:v>542590</c:v>
                </c:pt>
                <c:pt idx="17">
                  <c:v>542782</c:v>
                </c:pt>
                <c:pt idx="18">
                  <c:v>552624</c:v>
                </c:pt>
                <c:pt idx="19">
                  <c:v>666384</c:v>
                </c:pt>
                <c:pt idx="20">
                  <c:v>631761</c:v>
                </c:pt>
                <c:pt idx="21">
                  <c:v>641201</c:v>
                </c:pt>
                <c:pt idx="22">
                  <c:v>623881</c:v>
                </c:pt>
                <c:pt idx="23">
                  <c:v>687613</c:v>
                </c:pt>
                <c:pt idx="24">
                  <c:v>697998</c:v>
                </c:pt>
                <c:pt idx="25">
                  <c:v>644182</c:v>
                </c:pt>
                <c:pt idx="26">
                  <c:v>480174</c:v>
                </c:pt>
                <c:pt idx="27">
                  <c:v>395756</c:v>
                </c:pt>
                <c:pt idx="28">
                  <c:v>374703</c:v>
                </c:pt>
                <c:pt idx="29">
                  <c:v>386242</c:v>
                </c:pt>
                <c:pt idx="30">
                  <c:v>374094</c:v>
                </c:pt>
                <c:pt idx="31">
                  <c:v>481612</c:v>
                </c:pt>
                <c:pt idx="32">
                  <c:v>514455</c:v>
                </c:pt>
                <c:pt idx="33">
                  <c:v>516877</c:v>
                </c:pt>
                <c:pt idx="34">
                  <c:v>523606</c:v>
                </c:pt>
                <c:pt idx="35">
                  <c:v>607421</c:v>
                </c:pt>
                <c:pt idx="36">
                  <c:v>614136</c:v>
                </c:pt>
                <c:pt idx="37">
                  <c:v>586751</c:v>
                </c:pt>
                <c:pt idx="38">
                  <c:v>564257</c:v>
                </c:pt>
                <c:pt idx="39">
                  <c:v>628868</c:v>
                </c:pt>
                <c:pt idx="40">
                  <c:v>577572</c:v>
                </c:pt>
                <c:pt idx="41">
                  <c:v>550714</c:v>
                </c:pt>
                <c:pt idx="42">
                  <c:v>509710</c:v>
                </c:pt>
                <c:pt idx="43">
                  <c:v>588481</c:v>
                </c:pt>
                <c:pt idx="44">
                  <c:v>601534</c:v>
                </c:pt>
                <c:pt idx="45">
                  <c:v>608217</c:v>
                </c:pt>
                <c:pt idx="46">
                  <c:v>567163</c:v>
                </c:pt>
                <c:pt idx="47">
                  <c:v>593557</c:v>
                </c:pt>
                <c:pt idx="48">
                  <c:v>592618</c:v>
                </c:pt>
                <c:pt idx="49">
                  <c:v>573231</c:v>
                </c:pt>
                <c:pt idx="50">
                  <c:v>540433</c:v>
                </c:pt>
                <c:pt idx="51">
                  <c:v>595545</c:v>
                </c:pt>
                <c:pt idx="52">
                  <c:v>575454.96829712205</c:v>
                </c:pt>
                <c:pt idx="53">
                  <c:v>556625</c:v>
                </c:pt>
                <c:pt idx="54">
                  <c:v>527308.946729535</c:v>
                </c:pt>
                <c:pt idx="55">
                  <c:v>579898.08970280073</c:v>
                </c:pt>
                <c:pt idx="56">
                  <c:v>585836</c:v>
                </c:pt>
                <c:pt idx="57">
                  <c:v>524848</c:v>
                </c:pt>
                <c:pt idx="58">
                  <c:v>504288</c:v>
                </c:pt>
                <c:pt idx="59">
                  <c:v>612556</c:v>
                </c:pt>
                <c:pt idx="60">
                  <c:v>583117</c:v>
                </c:pt>
                <c:pt idx="61">
                  <c:v>563903</c:v>
                </c:pt>
              </c:numCache>
            </c:numRef>
          </c:val>
          <c:smooth val="0"/>
        </c:ser>
        <c:ser>
          <c:idx val="2"/>
          <c:order val="2"/>
          <c:tx>
            <c:v>Jahresmittelwert Tonnage</c:v>
          </c:tx>
          <c:spPr>
            <a:ln w="38100"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Tabelle1!$F$5:$BP$7</c15:sqref>
                  </c15:fullRef>
                </c:ext>
              </c:extLst>
              <c:f>Tabelle1!$G$5:$BP$7</c:f>
              <c:multiLvlStrCache>
                <c:ptCount val="62"/>
                <c:lvl>
                  <c:pt idx="0">
                    <c:v>II</c:v>
                  </c:pt>
                  <c:pt idx="1">
                    <c:v>III</c:v>
                  </c:pt>
                  <c:pt idx="2">
                    <c:v>IV</c:v>
                  </c:pt>
                  <c:pt idx="3">
                    <c:v>I</c:v>
                  </c:pt>
                  <c:pt idx="4">
                    <c:v>II</c:v>
                  </c:pt>
                  <c:pt idx="5">
                    <c:v>III</c:v>
                  </c:pt>
                  <c:pt idx="6">
                    <c:v>IV</c:v>
                  </c:pt>
                  <c:pt idx="7">
                    <c:v>I</c:v>
                  </c:pt>
                  <c:pt idx="8">
                    <c:v>II</c:v>
                  </c:pt>
                  <c:pt idx="9">
                    <c:v>III</c:v>
                  </c:pt>
                  <c:pt idx="10">
                    <c:v>IV</c:v>
                  </c:pt>
                  <c:pt idx="11">
                    <c:v>I</c:v>
                  </c:pt>
                  <c:pt idx="12">
                    <c:v>II</c:v>
                  </c:pt>
                  <c:pt idx="13">
                    <c:v>III</c:v>
                  </c:pt>
                  <c:pt idx="14">
                    <c:v>IV</c:v>
                  </c:pt>
                  <c:pt idx="15">
                    <c:v>I</c:v>
                  </c:pt>
                  <c:pt idx="16">
                    <c:v>II</c:v>
                  </c:pt>
                  <c:pt idx="17">
                    <c:v>III</c:v>
                  </c:pt>
                  <c:pt idx="18">
                    <c:v>IV</c:v>
                  </c:pt>
                  <c:pt idx="19">
                    <c:v>I</c:v>
                  </c:pt>
                  <c:pt idx="20">
                    <c:v>II</c:v>
                  </c:pt>
                  <c:pt idx="21">
                    <c:v>III</c:v>
                  </c:pt>
                  <c:pt idx="22">
                    <c:v>IV</c:v>
                  </c:pt>
                  <c:pt idx="23">
                    <c:v>I</c:v>
                  </c:pt>
                  <c:pt idx="24">
                    <c:v>II</c:v>
                  </c:pt>
                  <c:pt idx="25">
                    <c:v>III</c:v>
                  </c:pt>
                  <c:pt idx="26">
                    <c:v>IV</c:v>
                  </c:pt>
                  <c:pt idx="27">
                    <c:v>I</c:v>
                  </c:pt>
                  <c:pt idx="28">
                    <c:v>II</c:v>
                  </c:pt>
                  <c:pt idx="29">
                    <c:v>III</c:v>
                  </c:pt>
                  <c:pt idx="30">
                    <c:v>IV</c:v>
                  </c:pt>
                  <c:pt idx="31">
                    <c:v>I</c:v>
                  </c:pt>
                  <c:pt idx="32">
                    <c:v>II</c:v>
                  </c:pt>
                  <c:pt idx="33">
                    <c:v>III</c:v>
                  </c:pt>
                  <c:pt idx="34">
                    <c:v>IV</c:v>
                  </c:pt>
                  <c:pt idx="35">
                    <c:v>I</c:v>
                  </c:pt>
                  <c:pt idx="36">
                    <c:v>II</c:v>
                  </c:pt>
                  <c:pt idx="37">
                    <c:v>III</c:v>
                  </c:pt>
                  <c:pt idx="38">
                    <c:v>IV</c:v>
                  </c:pt>
                  <c:pt idx="39">
                    <c:v>I</c:v>
                  </c:pt>
                  <c:pt idx="40">
                    <c:v>II</c:v>
                  </c:pt>
                  <c:pt idx="41">
                    <c:v>III</c:v>
                  </c:pt>
                  <c:pt idx="42">
                    <c:v>IV</c:v>
                  </c:pt>
                  <c:pt idx="43">
                    <c:v>I</c:v>
                  </c:pt>
                  <c:pt idx="44">
                    <c:v>II</c:v>
                  </c:pt>
                  <c:pt idx="45">
                    <c:v>III</c:v>
                  </c:pt>
                  <c:pt idx="46">
                    <c:v>IV</c:v>
                  </c:pt>
                  <c:pt idx="47">
                    <c:v>I</c:v>
                  </c:pt>
                  <c:pt idx="48">
                    <c:v>II</c:v>
                  </c:pt>
                  <c:pt idx="49">
                    <c:v>III</c:v>
                  </c:pt>
                  <c:pt idx="50">
                    <c:v>IV</c:v>
                  </c:pt>
                  <c:pt idx="51">
                    <c:v>I</c:v>
                  </c:pt>
                  <c:pt idx="52">
                    <c:v>II</c:v>
                  </c:pt>
                  <c:pt idx="53">
                    <c:v>III</c:v>
                  </c:pt>
                  <c:pt idx="54">
                    <c:v>IV</c:v>
                  </c:pt>
                  <c:pt idx="55">
                    <c:v>I</c:v>
                  </c:pt>
                  <c:pt idx="56">
                    <c:v>II</c:v>
                  </c:pt>
                  <c:pt idx="57">
                    <c:v>III</c:v>
                  </c:pt>
                  <c:pt idx="58">
                    <c:v>IV</c:v>
                  </c:pt>
                  <c:pt idx="59">
                    <c:v>I</c:v>
                  </c:pt>
                  <c:pt idx="60">
                    <c:v>II</c:v>
                  </c:pt>
                  <c:pt idx="61">
                    <c:v>III</c:v>
                  </c:pt>
                </c:lvl>
                <c:lvl>
                  <c:pt idx="3">
                    <c:v>2003</c:v>
                  </c:pt>
                  <c:pt idx="7">
                    <c:v>2004</c:v>
                  </c:pt>
                  <c:pt idx="11">
                    <c:v>2005</c:v>
                  </c:pt>
                  <c:pt idx="15">
                    <c:v>2006</c:v>
                  </c:pt>
                  <c:pt idx="19">
                    <c:v>2007</c:v>
                  </c:pt>
                  <c:pt idx="23">
                    <c:v>2008</c:v>
                  </c:pt>
                  <c:pt idx="27">
                    <c:v>2009</c:v>
                  </c:pt>
                  <c:pt idx="31">
                    <c:v>2010</c:v>
                  </c:pt>
                  <c:pt idx="35">
                    <c:v>2011</c:v>
                  </c:pt>
                  <c:pt idx="39">
                    <c:v>2012</c:v>
                  </c:pt>
                  <c:pt idx="43">
                    <c:v>2013</c:v>
                  </c:pt>
                  <c:pt idx="47">
                    <c:v>2014</c:v>
                  </c:pt>
                  <c:pt idx="51">
                    <c:v>2015</c:v>
                  </c:pt>
                  <c:pt idx="55">
                    <c:v>2016</c:v>
                  </c:pt>
                  <c:pt idx="59">
                    <c:v>2017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Tabelle1!$F$174:$BP$174</c15:sqref>
                  </c15:fullRef>
                </c:ext>
              </c:extLst>
              <c:f>Tabelle1!$G$174:$BP$174</c:f>
              <c:numCache>
                <c:formatCode>#,##0</c:formatCode>
                <c:ptCount val="62"/>
                <c:pt idx="0">
                  <c:v>437670.75</c:v>
                </c:pt>
                <c:pt idx="1">
                  <c:v>437670.75</c:v>
                </c:pt>
                <c:pt idx="2">
                  <c:v>437670.75</c:v>
                </c:pt>
                <c:pt idx="3">
                  <c:v>452081</c:v>
                </c:pt>
                <c:pt idx="4">
                  <c:v>452081</c:v>
                </c:pt>
                <c:pt idx="5">
                  <c:v>452081</c:v>
                </c:pt>
                <c:pt idx="6">
                  <c:v>452081</c:v>
                </c:pt>
                <c:pt idx="7">
                  <c:v>503821.75</c:v>
                </c:pt>
                <c:pt idx="8">
                  <c:v>503821.75</c:v>
                </c:pt>
                <c:pt idx="9">
                  <c:v>503821.75</c:v>
                </c:pt>
                <c:pt idx="10">
                  <c:v>503821.75</c:v>
                </c:pt>
                <c:pt idx="11">
                  <c:v>502812</c:v>
                </c:pt>
                <c:pt idx="12">
                  <c:v>502812</c:v>
                </c:pt>
                <c:pt idx="13">
                  <c:v>502812</c:v>
                </c:pt>
                <c:pt idx="14">
                  <c:v>502812</c:v>
                </c:pt>
                <c:pt idx="15">
                  <c:v>550000.5</c:v>
                </c:pt>
                <c:pt idx="16">
                  <c:v>550000.5</c:v>
                </c:pt>
                <c:pt idx="17">
                  <c:v>550000.5</c:v>
                </c:pt>
                <c:pt idx="18">
                  <c:v>550000.5</c:v>
                </c:pt>
                <c:pt idx="19">
                  <c:v>640806.75</c:v>
                </c:pt>
                <c:pt idx="20">
                  <c:v>640806.75</c:v>
                </c:pt>
                <c:pt idx="21">
                  <c:v>640806.75</c:v>
                </c:pt>
                <c:pt idx="22">
                  <c:v>640806.75</c:v>
                </c:pt>
                <c:pt idx="23">
                  <c:v>627491.75</c:v>
                </c:pt>
                <c:pt idx="24">
                  <c:v>627491.75</c:v>
                </c:pt>
                <c:pt idx="25">
                  <c:v>627491.75</c:v>
                </c:pt>
                <c:pt idx="26">
                  <c:v>627491.75</c:v>
                </c:pt>
                <c:pt idx="27">
                  <c:v>382698.75</c:v>
                </c:pt>
                <c:pt idx="28">
                  <c:v>382698.75</c:v>
                </c:pt>
                <c:pt idx="29">
                  <c:v>382698.75</c:v>
                </c:pt>
                <c:pt idx="30">
                  <c:v>382698.75</c:v>
                </c:pt>
                <c:pt idx="31">
                  <c:v>509137.5</c:v>
                </c:pt>
                <c:pt idx="32">
                  <c:v>509137.5</c:v>
                </c:pt>
                <c:pt idx="33">
                  <c:v>509137.5</c:v>
                </c:pt>
                <c:pt idx="34">
                  <c:v>509137.5</c:v>
                </c:pt>
                <c:pt idx="35">
                  <c:v>593141.25</c:v>
                </c:pt>
                <c:pt idx="36">
                  <c:v>593141.25</c:v>
                </c:pt>
                <c:pt idx="37">
                  <c:v>593141.25</c:v>
                </c:pt>
                <c:pt idx="38">
                  <c:v>593141.25</c:v>
                </c:pt>
                <c:pt idx="39">
                  <c:v>566716</c:v>
                </c:pt>
                <c:pt idx="40">
                  <c:v>566716</c:v>
                </c:pt>
                <c:pt idx="41">
                  <c:v>566716</c:v>
                </c:pt>
                <c:pt idx="42">
                  <c:v>566716</c:v>
                </c:pt>
                <c:pt idx="43">
                  <c:v>591348.75</c:v>
                </c:pt>
                <c:pt idx="44">
                  <c:v>591348.75</c:v>
                </c:pt>
                <c:pt idx="45">
                  <c:v>591348.75</c:v>
                </c:pt>
                <c:pt idx="46">
                  <c:v>591348.75</c:v>
                </c:pt>
                <c:pt idx="47">
                  <c:v>574959.75</c:v>
                </c:pt>
                <c:pt idx="48">
                  <c:v>574959.75</c:v>
                </c:pt>
                <c:pt idx="49">
                  <c:v>574959.75</c:v>
                </c:pt>
                <c:pt idx="50">
                  <c:v>574959.75</c:v>
                </c:pt>
                <c:pt idx="51">
                  <c:v>563733.47875666432</c:v>
                </c:pt>
                <c:pt idx="52">
                  <c:v>563733.47875666432</c:v>
                </c:pt>
                <c:pt idx="53">
                  <c:v>563733.47875666432</c:v>
                </c:pt>
                <c:pt idx="54">
                  <c:v>563733.47875666432</c:v>
                </c:pt>
                <c:pt idx="55">
                  <c:v>548717.52242570021</c:v>
                </c:pt>
                <c:pt idx="56">
                  <c:v>548717.52242570021</c:v>
                </c:pt>
                <c:pt idx="57">
                  <c:v>548717.52242570021</c:v>
                </c:pt>
                <c:pt idx="58">
                  <c:v>548717.52242570021</c:v>
                </c:pt>
                <c:pt idx="59">
                  <c:v>586525.33333333337</c:v>
                </c:pt>
                <c:pt idx="60">
                  <c:v>586525.33333333337</c:v>
                </c:pt>
                <c:pt idx="61">
                  <c:v>586525.33333333337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183136"/>
        <c:axId val="214822936"/>
      </c:lineChart>
      <c:lineChart>
        <c:grouping val="standard"/>
        <c:varyColors val="0"/>
        <c:ser>
          <c:idx val="1"/>
          <c:order val="1"/>
          <c:tx>
            <c:v>Produktionswert</c:v>
          </c:tx>
          <c:spPr>
            <a:ln w="190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dLbls>
            <c:delete val="1"/>
          </c:dLbls>
          <c:cat>
            <c:strLit>
              <c:ptCount val="62"/>
              <c:pt idx="0">
                <c:v>2</c:v>
              </c:pt>
              <c:pt idx="1">
                <c:v>3</c:v>
              </c:pt>
              <c:pt idx="2">
                <c:v>4</c:v>
              </c:pt>
              <c:pt idx="3">
                <c:v>5</c:v>
              </c:pt>
              <c:pt idx="4">
                <c:v>6</c:v>
              </c:pt>
              <c:pt idx="5">
                <c:v>7</c:v>
              </c:pt>
              <c:pt idx="6">
                <c:v>8</c:v>
              </c:pt>
              <c:pt idx="7">
                <c:v>9</c:v>
              </c:pt>
              <c:pt idx="8">
                <c:v>10</c:v>
              </c:pt>
              <c:pt idx="9">
                <c:v>11</c:v>
              </c:pt>
              <c:pt idx="10">
                <c:v>12</c:v>
              </c:pt>
              <c:pt idx="11">
                <c:v>13</c:v>
              </c:pt>
              <c:pt idx="12">
                <c:v>14</c:v>
              </c:pt>
              <c:pt idx="13">
                <c:v>15</c:v>
              </c:pt>
              <c:pt idx="14">
                <c:v>16</c:v>
              </c:pt>
              <c:pt idx="15">
                <c:v>17</c:v>
              </c:pt>
              <c:pt idx="16">
                <c:v>18</c:v>
              </c:pt>
              <c:pt idx="17">
                <c:v>19</c:v>
              </c:pt>
              <c:pt idx="18">
                <c:v>20</c:v>
              </c:pt>
              <c:pt idx="19">
                <c:v>21</c:v>
              </c:pt>
              <c:pt idx="20">
                <c:v>22</c:v>
              </c:pt>
              <c:pt idx="21">
                <c:v>23</c:v>
              </c:pt>
              <c:pt idx="22">
                <c:v>24</c:v>
              </c:pt>
              <c:pt idx="23">
                <c:v>25</c:v>
              </c:pt>
              <c:pt idx="24">
                <c:v>26</c:v>
              </c:pt>
              <c:pt idx="25">
                <c:v>27</c:v>
              </c:pt>
              <c:pt idx="26">
                <c:v>28</c:v>
              </c:pt>
              <c:pt idx="27">
                <c:v>29</c:v>
              </c:pt>
              <c:pt idx="28">
                <c:v>30</c:v>
              </c:pt>
              <c:pt idx="29">
                <c:v>31</c:v>
              </c:pt>
              <c:pt idx="30">
                <c:v>32</c:v>
              </c:pt>
              <c:pt idx="31">
                <c:v>33</c:v>
              </c:pt>
              <c:pt idx="32">
                <c:v>34</c:v>
              </c:pt>
              <c:pt idx="33">
                <c:v>35</c:v>
              </c:pt>
              <c:pt idx="34">
                <c:v>36</c:v>
              </c:pt>
              <c:pt idx="35">
                <c:v>37</c:v>
              </c:pt>
              <c:pt idx="36">
                <c:v>38</c:v>
              </c:pt>
              <c:pt idx="37">
                <c:v>39</c:v>
              </c:pt>
              <c:pt idx="38">
                <c:v>40</c:v>
              </c:pt>
              <c:pt idx="39">
                <c:v>41</c:v>
              </c:pt>
              <c:pt idx="40">
                <c:v>42</c:v>
              </c:pt>
              <c:pt idx="41">
                <c:v>43</c:v>
              </c:pt>
              <c:pt idx="42">
                <c:v>44</c:v>
              </c:pt>
              <c:pt idx="43">
                <c:v>45</c:v>
              </c:pt>
              <c:pt idx="44">
                <c:v>46</c:v>
              </c:pt>
              <c:pt idx="45">
                <c:v>47</c:v>
              </c:pt>
              <c:pt idx="46">
                <c:v>48</c:v>
              </c:pt>
              <c:pt idx="47">
                <c:v>49</c:v>
              </c:pt>
              <c:pt idx="48">
                <c:v>50</c:v>
              </c:pt>
              <c:pt idx="49">
                <c:v>51</c:v>
              </c:pt>
              <c:pt idx="50">
                <c:v>52</c:v>
              </c:pt>
              <c:pt idx="51">
                <c:v>53</c:v>
              </c:pt>
              <c:pt idx="52">
                <c:v>54</c:v>
              </c:pt>
              <c:pt idx="53">
                <c:v>55</c:v>
              </c:pt>
              <c:pt idx="54">
                <c:v>56</c:v>
              </c:pt>
              <c:pt idx="55">
                <c:v>57</c:v>
              </c:pt>
              <c:pt idx="56">
                <c:v>58</c:v>
              </c:pt>
              <c:pt idx="57">
                <c:v>59</c:v>
              </c:pt>
              <c:pt idx="58">
                <c:v>60</c:v>
              </c:pt>
              <c:pt idx="59">
                <c:v>61</c:v>
              </c:pt>
              <c:pt idx="60">
                <c:v>62</c:v>
              </c:pt>
              <c:pt idx="61">
                <c:v>63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Tabelle1!$F$143:$BP$143</c15:sqref>
                  </c15:fullRef>
                </c:ext>
              </c:extLst>
              <c:f>Tabelle1!$G$143:$BP$143</c:f>
              <c:numCache>
                <c:formatCode>#,##0</c:formatCode>
                <c:ptCount val="62"/>
                <c:pt idx="0">
                  <c:v>1071961000</c:v>
                </c:pt>
                <c:pt idx="1">
                  <c:v>1035862000</c:v>
                </c:pt>
                <c:pt idx="2">
                  <c:v>1019654000</c:v>
                </c:pt>
                <c:pt idx="3">
                  <c:v>1116698000</c:v>
                </c:pt>
                <c:pt idx="4">
                  <c:v>1080308000</c:v>
                </c:pt>
                <c:pt idx="5">
                  <c:v>1073352700</c:v>
                </c:pt>
                <c:pt idx="6">
                  <c:v>1049902000</c:v>
                </c:pt>
                <c:pt idx="7">
                  <c:v>1201933000</c:v>
                </c:pt>
                <c:pt idx="8">
                  <c:v>1248494000</c:v>
                </c:pt>
                <c:pt idx="9">
                  <c:v>1260836700</c:v>
                </c:pt>
                <c:pt idx="10">
                  <c:v>1273791000</c:v>
                </c:pt>
                <c:pt idx="11">
                  <c:v>1384094000</c:v>
                </c:pt>
                <c:pt idx="12">
                  <c:v>1455726000</c:v>
                </c:pt>
                <c:pt idx="13">
                  <c:v>1387032000</c:v>
                </c:pt>
                <c:pt idx="14">
                  <c:v>1367755000</c:v>
                </c:pt>
                <c:pt idx="15">
                  <c:v>1528764000</c:v>
                </c:pt>
                <c:pt idx="16">
                  <c:v>1589641000</c:v>
                </c:pt>
                <c:pt idx="17">
                  <c:v>1633981000</c:v>
                </c:pt>
                <c:pt idx="18">
                  <c:v>1673771700</c:v>
                </c:pt>
                <c:pt idx="19">
                  <c:v>1950624700</c:v>
                </c:pt>
                <c:pt idx="20">
                  <c:v>1929864000</c:v>
                </c:pt>
                <c:pt idx="21">
                  <c:v>1955345000</c:v>
                </c:pt>
                <c:pt idx="22">
                  <c:v>1925110700</c:v>
                </c:pt>
                <c:pt idx="23">
                  <c:v>2116581000</c:v>
                </c:pt>
                <c:pt idx="24">
                  <c:v>2177082000</c:v>
                </c:pt>
                <c:pt idx="25">
                  <c:v>2087247000</c:v>
                </c:pt>
                <c:pt idx="26">
                  <c:v>1704941000</c:v>
                </c:pt>
                <c:pt idx="27">
                  <c:v>1478903000</c:v>
                </c:pt>
                <c:pt idx="28">
                  <c:v>1339977000</c:v>
                </c:pt>
                <c:pt idx="29">
                  <c:v>1335801000</c:v>
                </c:pt>
                <c:pt idx="30">
                  <c:v>1254262000</c:v>
                </c:pt>
                <c:pt idx="31">
                  <c:v>1491388000</c:v>
                </c:pt>
                <c:pt idx="32">
                  <c:v>1589682000</c:v>
                </c:pt>
                <c:pt idx="33">
                  <c:v>1587330000</c:v>
                </c:pt>
                <c:pt idx="34">
                  <c:v>1595620000</c:v>
                </c:pt>
                <c:pt idx="35">
                  <c:v>1893831700</c:v>
                </c:pt>
                <c:pt idx="36">
                  <c:v>1916274000</c:v>
                </c:pt>
                <c:pt idx="37">
                  <c:v>1841769000</c:v>
                </c:pt>
                <c:pt idx="38">
                  <c:v>1738325700</c:v>
                </c:pt>
                <c:pt idx="39">
                  <c:v>1887672700</c:v>
                </c:pt>
                <c:pt idx="40">
                  <c:v>1720102700</c:v>
                </c:pt>
                <c:pt idx="41">
                  <c:v>1662250700</c:v>
                </c:pt>
                <c:pt idx="42">
                  <c:v>1493494000</c:v>
                </c:pt>
                <c:pt idx="43">
                  <c:v>1653083700</c:v>
                </c:pt>
                <c:pt idx="44">
                  <c:v>1714146000</c:v>
                </c:pt>
                <c:pt idx="45">
                  <c:v>1680704000</c:v>
                </c:pt>
                <c:pt idx="46">
                  <c:v>1576485700</c:v>
                </c:pt>
                <c:pt idx="47">
                  <c:v>1749168700</c:v>
                </c:pt>
                <c:pt idx="48">
                  <c:v>1694504000</c:v>
                </c:pt>
                <c:pt idx="49">
                  <c:v>1657439000</c:v>
                </c:pt>
                <c:pt idx="50">
                  <c:v>1583667000</c:v>
                </c:pt>
                <c:pt idx="51">
                  <c:v>1734466400</c:v>
                </c:pt>
                <c:pt idx="52">
                  <c:v>1664309700</c:v>
                </c:pt>
                <c:pt idx="53">
                  <c:v>1626194000</c:v>
                </c:pt>
                <c:pt idx="54">
                  <c:v>1537740000</c:v>
                </c:pt>
                <c:pt idx="55">
                  <c:v>1676155000</c:v>
                </c:pt>
                <c:pt idx="56">
                  <c:v>1678083000</c:v>
                </c:pt>
                <c:pt idx="57">
                  <c:v>1530620000</c:v>
                </c:pt>
                <c:pt idx="58">
                  <c:v>1470272000</c:v>
                </c:pt>
                <c:pt idx="59">
                  <c:v>1753193000</c:v>
                </c:pt>
                <c:pt idx="60">
                  <c:v>1698026000</c:v>
                </c:pt>
                <c:pt idx="61">
                  <c:v>1674747000</c:v>
                </c:pt>
              </c:numCache>
            </c:numRef>
          </c:val>
          <c:smooth val="0"/>
        </c:ser>
        <c:ser>
          <c:idx val="3"/>
          <c:order val="3"/>
          <c:tx>
            <c:v>Jahresmittelwert €</c:v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dLbls>
            <c:delete val="1"/>
          </c:dLbls>
          <c:cat>
            <c:strLit>
              <c:ptCount val="62"/>
              <c:pt idx="0">
                <c:v>2</c:v>
              </c:pt>
              <c:pt idx="1">
                <c:v>3</c:v>
              </c:pt>
              <c:pt idx="2">
                <c:v>4</c:v>
              </c:pt>
              <c:pt idx="3">
                <c:v>5</c:v>
              </c:pt>
              <c:pt idx="4">
                <c:v>6</c:v>
              </c:pt>
              <c:pt idx="5">
                <c:v>7</c:v>
              </c:pt>
              <c:pt idx="6">
                <c:v>8</c:v>
              </c:pt>
              <c:pt idx="7">
                <c:v>9</c:v>
              </c:pt>
              <c:pt idx="8">
                <c:v>10</c:v>
              </c:pt>
              <c:pt idx="9">
                <c:v>11</c:v>
              </c:pt>
              <c:pt idx="10">
                <c:v>12</c:v>
              </c:pt>
              <c:pt idx="11">
                <c:v>13</c:v>
              </c:pt>
              <c:pt idx="12">
                <c:v>14</c:v>
              </c:pt>
              <c:pt idx="13">
                <c:v>15</c:v>
              </c:pt>
              <c:pt idx="14">
                <c:v>16</c:v>
              </c:pt>
              <c:pt idx="15">
                <c:v>17</c:v>
              </c:pt>
              <c:pt idx="16">
                <c:v>18</c:v>
              </c:pt>
              <c:pt idx="17">
                <c:v>19</c:v>
              </c:pt>
              <c:pt idx="18">
                <c:v>20</c:v>
              </c:pt>
              <c:pt idx="19">
                <c:v>21</c:v>
              </c:pt>
              <c:pt idx="20">
                <c:v>22</c:v>
              </c:pt>
              <c:pt idx="21">
                <c:v>23</c:v>
              </c:pt>
              <c:pt idx="22">
                <c:v>24</c:v>
              </c:pt>
              <c:pt idx="23">
                <c:v>25</c:v>
              </c:pt>
              <c:pt idx="24">
                <c:v>26</c:v>
              </c:pt>
              <c:pt idx="25">
                <c:v>27</c:v>
              </c:pt>
              <c:pt idx="26">
                <c:v>28</c:v>
              </c:pt>
              <c:pt idx="27">
                <c:v>29</c:v>
              </c:pt>
              <c:pt idx="28">
                <c:v>30</c:v>
              </c:pt>
              <c:pt idx="29">
                <c:v>31</c:v>
              </c:pt>
              <c:pt idx="30">
                <c:v>32</c:v>
              </c:pt>
              <c:pt idx="31">
                <c:v>33</c:v>
              </c:pt>
              <c:pt idx="32">
                <c:v>34</c:v>
              </c:pt>
              <c:pt idx="33">
                <c:v>35</c:v>
              </c:pt>
              <c:pt idx="34">
                <c:v>36</c:v>
              </c:pt>
              <c:pt idx="35">
                <c:v>37</c:v>
              </c:pt>
              <c:pt idx="36">
                <c:v>38</c:v>
              </c:pt>
              <c:pt idx="37">
                <c:v>39</c:v>
              </c:pt>
              <c:pt idx="38">
                <c:v>40</c:v>
              </c:pt>
              <c:pt idx="39">
                <c:v>41</c:v>
              </c:pt>
              <c:pt idx="40">
                <c:v>42</c:v>
              </c:pt>
              <c:pt idx="41">
                <c:v>43</c:v>
              </c:pt>
              <c:pt idx="42">
                <c:v>44</c:v>
              </c:pt>
              <c:pt idx="43">
                <c:v>45</c:v>
              </c:pt>
              <c:pt idx="44">
                <c:v>46</c:v>
              </c:pt>
              <c:pt idx="45">
                <c:v>47</c:v>
              </c:pt>
              <c:pt idx="46">
                <c:v>48</c:v>
              </c:pt>
              <c:pt idx="47">
                <c:v>49</c:v>
              </c:pt>
              <c:pt idx="48">
                <c:v>50</c:v>
              </c:pt>
              <c:pt idx="49">
                <c:v>51</c:v>
              </c:pt>
              <c:pt idx="50">
                <c:v>52</c:v>
              </c:pt>
              <c:pt idx="51">
                <c:v>53</c:v>
              </c:pt>
              <c:pt idx="52">
                <c:v>54</c:v>
              </c:pt>
              <c:pt idx="53">
                <c:v>55</c:v>
              </c:pt>
              <c:pt idx="54">
                <c:v>56</c:v>
              </c:pt>
              <c:pt idx="55">
                <c:v>57</c:v>
              </c:pt>
              <c:pt idx="56">
                <c:v>58</c:v>
              </c:pt>
              <c:pt idx="57">
                <c:v>59</c:v>
              </c:pt>
              <c:pt idx="58">
                <c:v>60</c:v>
              </c:pt>
              <c:pt idx="59">
                <c:v>61</c:v>
              </c:pt>
              <c:pt idx="60">
                <c:v>62</c:v>
              </c:pt>
              <c:pt idx="61">
                <c:v>63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Tabelle1!$F$173:$BP$173</c15:sqref>
                  </c15:fullRef>
                </c:ext>
              </c:extLst>
              <c:f>Tabelle1!$G$173:$BP$173</c:f>
              <c:numCache>
                <c:formatCode>#,##0</c:formatCode>
                <c:ptCount val="62"/>
                <c:pt idx="0">
                  <c:v>1048752750</c:v>
                </c:pt>
                <c:pt idx="1">
                  <c:v>1048752750</c:v>
                </c:pt>
                <c:pt idx="2">
                  <c:v>1048752750</c:v>
                </c:pt>
                <c:pt idx="3">
                  <c:v>1080065175</c:v>
                </c:pt>
                <c:pt idx="4">
                  <c:v>1080065175</c:v>
                </c:pt>
                <c:pt idx="5">
                  <c:v>1080065175</c:v>
                </c:pt>
                <c:pt idx="6">
                  <c:v>1080065175</c:v>
                </c:pt>
                <c:pt idx="7">
                  <c:v>1246263675</c:v>
                </c:pt>
                <c:pt idx="8">
                  <c:v>1246263675</c:v>
                </c:pt>
                <c:pt idx="9">
                  <c:v>1246263675</c:v>
                </c:pt>
                <c:pt idx="10">
                  <c:v>1246263675</c:v>
                </c:pt>
                <c:pt idx="11">
                  <c:v>1398651750</c:v>
                </c:pt>
                <c:pt idx="12">
                  <c:v>1398651750</c:v>
                </c:pt>
                <c:pt idx="13">
                  <c:v>1398651750</c:v>
                </c:pt>
                <c:pt idx="14">
                  <c:v>1398651750</c:v>
                </c:pt>
                <c:pt idx="15">
                  <c:v>1606539425</c:v>
                </c:pt>
                <c:pt idx="16">
                  <c:v>1606539425</c:v>
                </c:pt>
                <c:pt idx="17">
                  <c:v>1606539425</c:v>
                </c:pt>
                <c:pt idx="18">
                  <c:v>1606539425</c:v>
                </c:pt>
                <c:pt idx="19">
                  <c:v>1940236100</c:v>
                </c:pt>
                <c:pt idx="20">
                  <c:v>1940236100</c:v>
                </c:pt>
                <c:pt idx="21">
                  <c:v>1940236100</c:v>
                </c:pt>
                <c:pt idx="22">
                  <c:v>1940236100</c:v>
                </c:pt>
                <c:pt idx="23">
                  <c:v>2021462750</c:v>
                </c:pt>
                <c:pt idx="24">
                  <c:v>2021462750</c:v>
                </c:pt>
                <c:pt idx="25">
                  <c:v>2021462750</c:v>
                </c:pt>
                <c:pt idx="26">
                  <c:v>2021462750</c:v>
                </c:pt>
                <c:pt idx="27">
                  <c:v>1352235750</c:v>
                </c:pt>
                <c:pt idx="28">
                  <c:v>1352235750</c:v>
                </c:pt>
                <c:pt idx="29">
                  <c:v>1352235750</c:v>
                </c:pt>
                <c:pt idx="30">
                  <c:v>1352235750</c:v>
                </c:pt>
                <c:pt idx="31">
                  <c:v>1566005000</c:v>
                </c:pt>
                <c:pt idx="32">
                  <c:v>1566005000</c:v>
                </c:pt>
                <c:pt idx="33">
                  <c:v>1566005000</c:v>
                </c:pt>
                <c:pt idx="34">
                  <c:v>1566005000</c:v>
                </c:pt>
                <c:pt idx="35">
                  <c:v>1847550100</c:v>
                </c:pt>
                <c:pt idx="36">
                  <c:v>1847550100</c:v>
                </c:pt>
                <c:pt idx="37">
                  <c:v>1847550100</c:v>
                </c:pt>
                <c:pt idx="38">
                  <c:v>1847550100</c:v>
                </c:pt>
                <c:pt idx="39">
                  <c:v>1690880025</c:v>
                </c:pt>
                <c:pt idx="40">
                  <c:v>1690880025</c:v>
                </c:pt>
                <c:pt idx="41">
                  <c:v>1690880025</c:v>
                </c:pt>
                <c:pt idx="42">
                  <c:v>1690880025</c:v>
                </c:pt>
                <c:pt idx="43">
                  <c:v>1656104850</c:v>
                </c:pt>
                <c:pt idx="44">
                  <c:v>1656104850</c:v>
                </c:pt>
                <c:pt idx="45">
                  <c:v>1656104850</c:v>
                </c:pt>
                <c:pt idx="46">
                  <c:v>1656104850</c:v>
                </c:pt>
                <c:pt idx="47">
                  <c:v>1671194675</c:v>
                </c:pt>
                <c:pt idx="48">
                  <c:v>1671194675</c:v>
                </c:pt>
                <c:pt idx="49">
                  <c:v>1671194675</c:v>
                </c:pt>
                <c:pt idx="50">
                  <c:v>1671194675</c:v>
                </c:pt>
                <c:pt idx="51">
                  <c:v>1640677525</c:v>
                </c:pt>
                <c:pt idx="52">
                  <c:v>1640677525</c:v>
                </c:pt>
                <c:pt idx="53">
                  <c:v>1640677525</c:v>
                </c:pt>
                <c:pt idx="54">
                  <c:v>1640677525</c:v>
                </c:pt>
                <c:pt idx="55">
                  <c:v>1588782500</c:v>
                </c:pt>
                <c:pt idx="56">
                  <c:v>1588782500</c:v>
                </c:pt>
                <c:pt idx="57">
                  <c:v>1588782500</c:v>
                </c:pt>
                <c:pt idx="58">
                  <c:v>1588782500</c:v>
                </c:pt>
                <c:pt idx="59">
                  <c:v>1708655333.3333333</c:v>
                </c:pt>
                <c:pt idx="60">
                  <c:v>1708655333.3333333</c:v>
                </c:pt>
                <c:pt idx="61">
                  <c:v>1708655333.3333333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14824216"/>
        <c:axId val="214823832"/>
      </c:lineChart>
      <c:catAx>
        <c:axId val="2141831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de-DE"/>
          </a:p>
        </c:txPr>
        <c:crossAx val="214822936"/>
        <c:crosses val="autoZero"/>
        <c:auto val="1"/>
        <c:lblAlgn val="ctr"/>
        <c:lblOffset val="100"/>
        <c:noMultiLvlLbl val="0"/>
      </c:catAx>
      <c:valAx>
        <c:axId val="214822936"/>
        <c:scaling>
          <c:orientation val="minMax"/>
          <c:min val="200000"/>
        </c:scaling>
        <c:delete val="0"/>
        <c:axPos val="l"/>
        <c:majorGridlines>
          <c:spPr>
            <a:ln>
              <a:prstDash val="dash"/>
            </a:ln>
          </c:spPr>
        </c:majorGridlines>
        <c:numFmt formatCode="#,##0" sourceLinked="0"/>
        <c:majorTickMark val="none"/>
        <c:minorTickMark val="none"/>
        <c:tickLblPos val="nextTo"/>
        <c:txPr>
          <a:bodyPr/>
          <a:lstStyle/>
          <a:p>
            <a:pPr>
              <a:defRPr b="1">
                <a:solidFill>
                  <a:schemeClr val="accent1"/>
                </a:solidFill>
              </a:defRPr>
            </a:pPr>
            <a:endParaRPr lang="de-DE"/>
          </a:p>
        </c:txPr>
        <c:crossAx val="214183136"/>
        <c:crosses val="autoZero"/>
        <c:crossBetween val="between"/>
      </c:valAx>
      <c:valAx>
        <c:axId val="214823832"/>
        <c:scaling>
          <c:orientation val="minMax"/>
          <c:max val="2800000000"/>
          <c:min val="400000000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de-DE"/>
          </a:p>
        </c:txPr>
        <c:crossAx val="214824216"/>
        <c:crosses val="max"/>
        <c:crossBetween val="between"/>
        <c:majorUnit val="400000000"/>
      </c:valAx>
      <c:catAx>
        <c:axId val="214824216"/>
        <c:scaling>
          <c:orientation val="minMax"/>
        </c:scaling>
        <c:delete val="1"/>
        <c:axPos val="b"/>
        <c:majorTickMark val="out"/>
        <c:minorTickMark val="none"/>
        <c:tickLblPos val="none"/>
        <c:crossAx val="21482383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58934957867108717"/>
          <c:y val="0.66761413894048216"/>
          <c:w val="0.26854803149606304"/>
          <c:h val="0.16189739589516128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sz="1200" b="1"/>
          </a:pPr>
          <a:endParaRPr lang="de-DE"/>
        </a:p>
      </c:txPr>
    </c:legend>
    <c:plotVisOnly val="1"/>
    <c:dispBlanksAs val="gap"/>
    <c:showDLblsOverMax val="0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de-DE"/>
    </a:p>
  </c:txPr>
  <c:printSettings>
    <c:headerFooter/>
    <c:pageMargins b="0.78740157480314954" l="0.47244094488188981" r="7.874015748031496E-2" t="0.78740157480314954" header="0.30000000000000032" footer="0.30000000000000032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" y="19051"/>
    <xdr:ext cx="9048750" cy="6048374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0.02379</cdr:y>
    </cdr:from>
    <cdr:to>
      <cdr:x>0.08031</cdr:x>
      <cdr:y>0.06441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0" y="143896"/>
          <a:ext cx="726705" cy="2456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 b="1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Tonnen</a:t>
          </a:r>
        </a:p>
      </cdr:txBody>
    </cdr:sp>
  </cdr:relSizeAnchor>
  <cdr:relSizeAnchor xmlns:cdr="http://schemas.openxmlformats.org/drawingml/2006/chartDrawing">
    <cdr:from>
      <cdr:x>0.89025</cdr:x>
      <cdr:y>0.01886</cdr:y>
    </cdr:from>
    <cdr:to>
      <cdr:x>0.9844</cdr:x>
      <cdr:y>0.06098</cdr:y>
    </cdr:to>
    <cdr:sp macro="" textlink="">
      <cdr:nvSpPr>
        <cdr:cNvPr id="5" name="Textfeld 4"/>
        <cdr:cNvSpPr txBox="1"/>
      </cdr:nvSpPr>
      <cdr:spPr>
        <a:xfrm xmlns:a="http://schemas.openxmlformats.org/drawingml/2006/main">
          <a:off x="8055626" y="114084"/>
          <a:ext cx="851940" cy="2547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 b="1"/>
            <a:t>      €uro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0" sqref="N30:N31"/>
    </sheetView>
  </sheetViews>
  <sheetFormatPr baseColWidth="10" defaultRowHeight="15" x14ac:dyDescent="0.25"/>
  <cols>
    <col min="1" max="16384" width="11.42578125" style="1"/>
  </cols>
  <sheetData/>
  <pageMargins left="0.47244094488188981" right="7.874015748031496E-2" top="0.78740157480314965" bottom="0.78740157480314965" header="0.15748031496062992" footer="0.15748031496062992"/>
  <pageSetup paperSize="9" scale="96" orientation="landscape" r:id="rId1"/>
  <headerFooter>
    <oddHeader>&amp;L&amp;"Arial,Fett"INDUSTRIEVERBAND MASSIVUMFORMUNG e.V.&amp;R&amp;D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76"/>
  <sheetViews>
    <sheetView tabSelected="1" zoomScale="75" zoomScaleNormal="75" workbookViewId="0">
      <pane xSplit="5" ySplit="7" topLeftCell="BK94" activePane="bottomRight" state="frozen"/>
      <selection activeCell="M28" sqref="M28"/>
      <selection pane="topRight" activeCell="M28" sqref="M28"/>
      <selection pane="bottomLeft" activeCell="M28" sqref="M28"/>
      <selection pane="bottomRight" activeCell="A100" sqref="A100:XFD100"/>
    </sheetView>
  </sheetViews>
  <sheetFormatPr baseColWidth="10" defaultRowHeight="15" x14ac:dyDescent="0.25"/>
  <cols>
    <col min="1" max="1" width="7.42578125" customWidth="1"/>
    <col min="2" max="2" width="24.42578125" customWidth="1"/>
    <col min="3" max="3" width="40.140625" customWidth="1"/>
    <col min="4" max="4" width="47.5703125" customWidth="1"/>
    <col min="5" max="5" width="6.42578125" customWidth="1"/>
    <col min="6" max="6" width="12.7109375" bestFit="1" customWidth="1"/>
    <col min="22" max="22" width="12.7109375" bestFit="1" customWidth="1"/>
    <col min="31" max="35" width="12.7109375" bestFit="1" customWidth="1"/>
    <col min="36" max="36" width="12.85546875" customWidth="1"/>
    <col min="37" max="37" width="13.140625" customWidth="1"/>
    <col min="38" max="38" width="14.7109375" style="13" customWidth="1"/>
    <col min="39" max="40" width="14.42578125" style="13" customWidth="1"/>
    <col min="41" max="41" width="14.28515625" style="13" customWidth="1"/>
    <col min="42" max="42" width="14.140625" style="16" customWidth="1"/>
    <col min="43" max="44" width="14.42578125" style="16" customWidth="1"/>
    <col min="45" max="45" width="14.7109375" style="16" customWidth="1"/>
    <col min="46" max="46" width="15.28515625" style="22" customWidth="1"/>
    <col min="47" max="47" width="15.5703125" style="21" customWidth="1"/>
    <col min="48" max="48" width="16.42578125" style="21" customWidth="1"/>
    <col min="49" max="49" width="14.85546875" style="21" customWidth="1"/>
    <col min="50" max="53" width="14.85546875" style="32" customWidth="1"/>
    <col min="54" max="57" width="14.85546875" style="41" customWidth="1"/>
    <col min="58" max="61" width="14.85546875" style="49" customWidth="1"/>
    <col min="62" max="62" width="14.85546875" style="28" customWidth="1"/>
    <col min="63" max="63" width="14.85546875" style="70" customWidth="1"/>
    <col min="64" max="65" width="14.85546875" style="67" customWidth="1"/>
    <col min="66" max="66" width="14.85546875" style="28" customWidth="1"/>
    <col min="67" max="69" width="14.85546875" style="90" customWidth="1"/>
    <col min="70" max="71" width="14.85546875" style="36" customWidth="1"/>
    <col min="72" max="72" width="10.140625" style="60" customWidth="1"/>
    <col min="73" max="76" width="14.85546875" style="63" customWidth="1"/>
    <col min="77" max="77" width="12.7109375" style="28" customWidth="1"/>
    <col min="79" max="79" width="13.42578125" bestFit="1" customWidth="1"/>
    <col min="81" max="81" width="15.140625" customWidth="1"/>
    <col min="82" max="82" width="11.7109375" bestFit="1" customWidth="1"/>
    <col min="83" max="83" width="15.42578125" customWidth="1"/>
    <col min="85" max="85" width="15.140625" customWidth="1"/>
    <col min="87" max="87" width="15.5703125" customWidth="1"/>
    <col min="89" max="89" width="16" customWidth="1"/>
    <col min="91" max="91" width="16.5703125" customWidth="1"/>
  </cols>
  <sheetData>
    <row r="1" spans="1:92" x14ac:dyDescent="0.25">
      <c r="A1" s="109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</row>
    <row r="2" spans="1:92" x14ac:dyDescent="0.25">
      <c r="A2" s="109" t="s">
        <v>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</row>
    <row r="3" spans="1:92" ht="15.75" thickBot="1" x14ac:dyDescent="0.3">
      <c r="A3" s="111" t="s">
        <v>0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</row>
    <row r="4" spans="1:92" ht="31.5" customHeight="1" x14ac:dyDescent="0.25">
      <c r="A4" s="112" t="s">
        <v>2</v>
      </c>
      <c r="B4" s="112"/>
      <c r="C4" s="112"/>
      <c r="D4" s="113"/>
      <c r="E4" s="119" t="s">
        <v>3</v>
      </c>
      <c r="F4" s="122" t="s">
        <v>4</v>
      </c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7"/>
      <c r="AI4" s="7"/>
      <c r="AJ4" s="7"/>
      <c r="AK4" s="7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K4" s="71"/>
      <c r="BL4" s="14"/>
      <c r="BM4" s="14"/>
      <c r="BO4" s="14"/>
      <c r="BP4" s="14"/>
      <c r="BQ4" s="14"/>
      <c r="BR4" s="14"/>
      <c r="BS4" s="14"/>
      <c r="BT4" s="14"/>
      <c r="BU4" s="14"/>
      <c r="BV4" s="14"/>
      <c r="BW4" s="14"/>
      <c r="BX4" s="14"/>
    </row>
    <row r="5" spans="1:92" x14ac:dyDescent="0.25">
      <c r="A5" s="114"/>
      <c r="B5" s="115" t="s">
        <v>5</v>
      </c>
      <c r="C5" s="115" t="s">
        <v>5</v>
      </c>
      <c r="D5" s="116"/>
      <c r="E5" s="120"/>
      <c r="F5" s="124" t="s">
        <v>6</v>
      </c>
      <c r="G5" s="125"/>
      <c r="H5" s="125"/>
      <c r="I5" s="126"/>
      <c r="J5" s="124" t="s">
        <v>7</v>
      </c>
      <c r="K5" s="125"/>
      <c r="L5" s="125"/>
      <c r="M5" s="126"/>
      <c r="N5" s="124" t="s">
        <v>8</v>
      </c>
      <c r="O5" s="125"/>
      <c r="P5" s="125"/>
      <c r="Q5" s="126"/>
      <c r="R5" s="124" t="s">
        <v>9</v>
      </c>
      <c r="S5" s="125"/>
      <c r="T5" s="125"/>
      <c r="U5" s="126"/>
      <c r="V5" s="124" t="s">
        <v>10</v>
      </c>
      <c r="W5" s="125"/>
      <c r="X5" s="125"/>
      <c r="Y5" s="126"/>
      <c r="Z5" s="124" t="s">
        <v>11</v>
      </c>
      <c r="AA5" s="125"/>
      <c r="AB5" s="125"/>
      <c r="AC5" s="126"/>
      <c r="AD5" s="124" t="s">
        <v>12</v>
      </c>
      <c r="AE5" s="125"/>
      <c r="AF5" s="125"/>
      <c r="AG5" s="126"/>
      <c r="AH5" s="124">
        <v>2009</v>
      </c>
      <c r="AI5" s="125"/>
      <c r="AJ5" s="125"/>
      <c r="AK5" s="125"/>
      <c r="AL5" s="124">
        <v>2010</v>
      </c>
      <c r="AM5" s="125"/>
      <c r="AN5" s="125"/>
      <c r="AO5" s="125"/>
      <c r="AP5" s="124">
        <v>2011</v>
      </c>
      <c r="AQ5" s="125"/>
      <c r="AR5" s="125"/>
      <c r="AS5" s="125"/>
      <c r="AT5" s="124">
        <v>2012</v>
      </c>
      <c r="AU5" s="125"/>
      <c r="AV5" s="125"/>
      <c r="AW5" s="125"/>
      <c r="AX5" s="127">
        <v>2013</v>
      </c>
      <c r="AY5" s="128"/>
      <c r="AZ5" s="128"/>
      <c r="BA5" s="129"/>
      <c r="BB5" s="127">
        <v>2014</v>
      </c>
      <c r="BC5" s="128"/>
      <c r="BD5" s="128"/>
      <c r="BE5" s="129"/>
      <c r="BF5" s="127">
        <v>2015</v>
      </c>
      <c r="BG5" s="128"/>
      <c r="BH5" s="128"/>
      <c r="BI5" s="129"/>
      <c r="BJ5" s="127">
        <v>2016</v>
      </c>
      <c r="BK5" s="128"/>
      <c r="BL5" s="128"/>
      <c r="BM5" s="129"/>
      <c r="BN5" s="133">
        <v>2017</v>
      </c>
      <c r="BO5" s="134"/>
      <c r="BP5" s="134"/>
      <c r="BQ5" s="135"/>
      <c r="BR5" s="38"/>
      <c r="BS5" s="107"/>
      <c r="BT5" s="62"/>
      <c r="BU5" s="64"/>
      <c r="BV5" s="64"/>
      <c r="BW5" s="64"/>
      <c r="BX5" s="64"/>
    </row>
    <row r="6" spans="1:92" x14ac:dyDescent="0.25">
      <c r="A6" s="114"/>
      <c r="B6" s="115" t="s">
        <v>5</v>
      </c>
      <c r="C6" s="115" t="s">
        <v>5</v>
      </c>
      <c r="D6" s="116"/>
      <c r="E6" s="120"/>
      <c r="F6" s="121"/>
      <c r="G6" s="117"/>
      <c r="H6" s="117"/>
      <c r="I6" s="118"/>
      <c r="J6" s="121"/>
      <c r="K6" s="117"/>
      <c r="L6" s="117"/>
      <c r="M6" s="118"/>
      <c r="N6" s="121"/>
      <c r="O6" s="117"/>
      <c r="P6" s="117"/>
      <c r="Q6" s="118"/>
      <c r="R6" s="121"/>
      <c r="S6" s="117"/>
      <c r="T6" s="117"/>
      <c r="U6" s="118"/>
      <c r="V6" s="121"/>
      <c r="W6" s="117"/>
      <c r="X6" s="117"/>
      <c r="Y6" s="118"/>
      <c r="Z6" s="121"/>
      <c r="AA6" s="117"/>
      <c r="AB6" s="117"/>
      <c r="AC6" s="118"/>
      <c r="AD6" s="121"/>
      <c r="AE6" s="117"/>
      <c r="AF6" s="117"/>
      <c r="AG6" s="118"/>
      <c r="AH6" s="121"/>
      <c r="AI6" s="117"/>
      <c r="AJ6" s="117"/>
      <c r="AK6" s="117"/>
      <c r="AL6" s="121"/>
      <c r="AM6" s="117"/>
      <c r="AN6" s="117"/>
      <c r="AO6" s="117"/>
      <c r="AP6" s="121"/>
      <c r="AQ6" s="117"/>
      <c r="AR6" s="117"/>
      <c r="AS6" s="117"/>
      <c r="AT6" s="121"/>
      <c r="AU6" s="117"/>
      <c r="AV6" s="117"/>
      <c r="AW6" s="117"/>
      <c r="AX6" s="130"/>
      <c r="AY6" s="131"/>
      <c r="AZ6" s="131"/>
      <c r="BA6" s="132"/>
      <c r="BB6" s="130"/>
      <c r="BC6" s="131"/>
      <c r="BD6" s="131"/>
      <c r="BE6" s="132"/>
      <c r="BF6" s="130"/>
      <c r="BG6" s="131"/>
      <c r="BH6" s="131"/>
      <c r="BI6" s="132"/>
      <c r="BJ6" s="130"/>
      <c r="BK6" s="131"/>
      <c r="BL6" s="131"/>
      <c r="BM6" s="132"/>
      <c r="BN6" s="136"/>
      <c r="BO6" s="137"/>
      <c r="BP6" s="137"/>
      <c r="BQ6" s="138"/>
      <c r="BR6" s="42" t="s">
        <v>76</v>
      </c>
      <c r="BS6" s="108" t="s">
        <v>77</v>
      </c>
      <c r="BT6" s="61"/>
      <c r="BU6" s="65">
        <v>2007</v>
      </c>
      <c r="BV6" s="66">
        <v>2007</v>
      </c>
      <c r="BW6" s="66">
        <v>2008</v>
      </c>
      <c r="BX6" s="66">
        <v>2008</v>
      </c>
      <c r="BY6" s="29">
        <v>2009</v>
      </c>
      <c r="BZ6" s="11">
        <v>2009</v>
      </c>
      <c r="CA6" s="11">
        <v>2010</v>
      </c>
      <c r="CB6" s="11">
        <v>2010</v>
      </c>
      <c r="CC6" s="11">
        <v>2011</v>
      </c>
      <c r="CD6" s="11">
        <v>2011</v>
      </c>
      <c r="CE6" s="11">
        <v>2012</v>
      </c>
      <c r="CF6" s="11">
        <v>2012</v>
      </c>
      <c r="CG6" s="11">
        <v>2013</v>
      </c>
      <c r="CH6" s="11">
        <v>2013</v>
      </c>
      <c r="CI6" s="11">
        <v>2014</v>
      </c>
      <c r="CJ6" s="11">
        <v>2014</v>
      </c>
      <c r="CK6" s="50">
        <v>2015</v>
      </c>
      <c r="CL6" s="50">
        <v>2015</v>
      </c>
      <c r="CM6" s="50">
        <v>2016</v>
      </c>
      <c r="CN6" s="50">
        <v>2016</v>
      </c>
    </row>
    <row r="7" spans="1:92" ht="25.5" customHeight="1" thickBot="1" x14ac:dyDescent="0.3">
      <c r="A7" s="117"/>
      <c r="B7" s="117"/>
      <c r="C7" s="117"/>
      <c r="D7" s="118"/>
      <c r="E7" s="121"/>
      <c r="F7" s="2" t="s">
        <v>71</v>
      </c>
      <c r="G7" s="2" t="s">
        <v>72</v>
      </c>
      <c r="H7" s="2" t="s">
        <v>73</v>
      </c>
      <c r="I7" s="2" t="s">
        <v>74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71</v>
      </c>
      <c r="O7" s="2" t="s">
        <v>72</v>
      </c>
      <c r="P7" s="2" t="s">
        <v>73</v>
      </c>
      <c r="Q7" s="2" t="s">
        <v>74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71</v>
      </c>
      <c r="AE7" s="2" t="s">
        <v>72</v>
      </c>
      <c r="AF7" s="2" t="s">
        <v>73</v>
      </c>
      <c r="AG7" s="2" t="s">
        <v>74</v>
      </c>
      <c r="AH7" s="2" t="s">
        <v>71</v>
      </c>
      <c r="AI7" s="2" t="s">
        <v>72</v>
      </c>
      <c r="AJ7" s="2" t="s">
        <v>73</v>
      </c>
      <c r="AK7" s="2" t="s">
        <v>74</v>
      </c>
      <c r="AL7" s="2" t="s">
        <v>71</v>
      </c>
      <c r="AM7" s="2" t="s">
        <v>72</v>
      </c>
      <c r="AN7" s="2" t="s">
        <v>73</v>
      </c>
      <c r="AO7" s="2" t="s">
        <v>74</v>
      </c>
      <c r="AP7" s="2" t="s">
        <v>71</v>
      </c>
      <c r="AQ7" s="2" t="s">
        <v>72</v>
      </c>
      <c r="AR7" s="2" t="s">
        <v>73</v>
      </c>
      <c r="AS7" s="2" t="s">
        <v>74</v>
      </c>
      <c r="AT7" s="2" t="s">
        <v>71</v>
      </c>
      <c r="AU7" s="2" t="s">
        <v>72</v>
      </c>
      <c r="AV7" s="2" t="s">
        <v>73</v>
      </c>
      <c r="AW7" s="2" t="s">
        <v>74</v>
      </c>
      <c r="AX7" s="2" t="s">
        <v>71</v>
      </c>
      <c r="AY7" s="2" t="s">
        <v>72</v>
      </c>
      <c r="AZ7" s="2" t="s">
        <v>73</v>
      </c>
      <c r="BA7" s="2" t="s">
        <v>74</v>
      </c>
      <c r="BB7" s="2" t="s">
        <v>71</v>
      </c>
      <c r="BC7" s="2" t="s">
        <v>72</v>
      </c>
      <c r="BD7" s="2" t="s">
        <v>73</v>
      </c>
      <c r="BE7" s="2" t="s">
        <v>74</v>
      </c>
      <c r="BF7" s="2" t="s">
        <v>71</v>
      </c>
      <c r="BG7" s="2" t="s">
        <v>72</v>
      </c>
      <c r="BH7" s="2" t="s">
        <v>73</v>
      </c>
      <c r="BI7" s="2" t="s">
        <v>74</v>
      </c>
      <c r="BJ7" s="92" t="s">
        <v>71</v>
      </c>
      <c r="BK7" s="72" t="s">
        <v>72</v>
      </c>
      <c r="BL7" s="2" t="s">
        <v>73</v>
      </c>
      <c r="BM7" s="2" t="s">
        <v>74</v>
      </c>
      <c r="BN7" s="92" t="s">
        <v>71</v>
      </c>
      <c r="BO7" s="72" t="s">
        <v>72</v>
      </c>
      <c r="BP7" s="2" t="s">
        <v>73</v>
      </c>
      <c r="BQ7" s="2" t="s">
        <v>74</v>
      </c>
      <c r="BR7" s="30" t="s">
        <v>44</v>
      </c>
      <c r="BS7" s="10" t="s">
        <v>55</v>
      </c>
      <c r="BT7" s="52"/>
      <c r="BU7" s="30" t="s">
        <v>44</v>
      </c>
      <c r="BV7" s="10" t="s">
        <v>55</v>
      </c>
      <c r="BW7" s="10" t="s">
        <v>44</v>
      </c>
      <c r="BX7" s="10" t="s">
        <v>55</v>
      </c>
      <c r="BY7" s="30" t="s">
        <v>44</v>
      </c>
      <c r="BZ7" s="10" t="s">
        <v>55</v>
      </c>
      <c r="CA7" s="10" t="s">
        <v>44</v>
      </c>
      <c r="CB7" s="10" t="s">
        <v>55</v>
      </c>
      <c r="CC7" s="10" t="s">
        <v>44</v>
      </c>
      <c r="CD7" s="10" t="s">
        <v>55</v>
      </c>
      <c r="CE7" s="10" t="s">
        <v>44</v>
      </c>
      <c r="CF7" s="10" t="s">
        <v>55</v>
      </c>
      <c r="CG7" s="10" t="s">
        <v>44</v>
      </c>
      <c r="CH7" s="10" t="s">
        <v>55</v>
      </c>
      <c r="CI7" s="10" t="s">
        <v>44</v>
      </c>
      <c r="CJ7" s="10" t="s">
        <v>55</v>
      </c>
      <c r="CK7" s="51" t="s">
        <v>44</v>
      </c>
      <c r="CL7" s="51" t="s">
        <v>55</v>
      </c>
      <c r="CM7" s="51" t="s">
        <v>44</v>
      </c>
      <c r="CN7" s="51" t="s">
        <v>55</v>
      </c>
    </row>
    <row r="8" spans="1:92" x14ac:dyDescent="0.25">
      <c r="B8" s="3">
        <v>255011341</v>
      </c>
      <c r="C8" s="3" t="s">
        <v>13</v>
      </c>
      <c r="D8" s="3" t="s">
        <v>14</v>
      </c>
      <c r="E8" s="4" t="s">
        <v>15</v>
      </c>
      <c r="F8" s="8">
        <v>40120000</v>
      </c>
      <c r="G8" s="8">
        <v>42922000</v>
      </c>
      <c r="H8" s="8">
        <v>18854000</v>
      </c>
      <c r="I8" s="8">
        <v>35475000</v>
      </c>
      <c r="J8" s="8">
        <v>31372000</v>
      </c>
      <c r="K8" s="8">
        <v>28278000</v>
      </c>
      <c r="L8" s="8">
        <v>31876000</v>
      </c>
      <c r="M8" s="8">
        <v>32284000</v>
      </c>
      <c r="N8" s="8">
        <v>38119000</v>
      </c>
      <c r="O8" s="8">
        <v>45147000</v>
      </c>
      <c r="P8" s="8">
        <v>51620000</v>
      </c>
      <c r="Q8" s="8">
        <v>51196000</v>
      </c>
      <c r="R8" s="8">
        <v>57166000</v>
      </c>
      <c r="S8" s="8">
        <v>58820000</v>
      </c>
      <c r="T8" s="8">
        <v>66878000</v>
      </c>
      <c r="U8" s="8">
        <v>64379000</v>
      </c>
      <c r="V8" s="8">
        <v>72731000</v>
      </c>
      <c r="W8" s="8">
        <v>72329000</v>
      </c>
      <c r="X8" s="8">
        <v>70615000</v>
      </c>
      <c r="Y8" s="8">
        <v>74118000</v>
      </c>
      <c r="Z8" s="8">
        <v>81669000</v>
      </c>
      <c r="AA8" s="8">
        <v>79673000</v>
      </c>
      <c r="AB8" s="8">
        <v>98388000</v>
      </c>
      <c r="AC8" s="8">
        <v>97575000</v>
      </c>
      <c r="AD8" s="8">
        <v>116161000</v>
      </c>
      <c r="AE8" s="8">
        <v>143549000</v>
      </c>
      <c r="AF8" s="8">
        <v>126646000</v>
      </c>
      <c r="AG8" s="8">
        <v>134952000</v>
      </c>
      <c r="AH8" s="8">
        <v>139455000</v>
      </c>
      <c r="AI8" s="8">
        <v>157688000</v>
      </c>
      <c r="AJ8" s="8">
        <v>183126000</v>
      </c>
      <c r="AK8" s="8">
        <v>137014000</v>
      </c>
      <c r="AL8" s="8">
        <v>157752000</v>
      </c>
      <c r="AM8" s="8">
        <v>190114000</v>
      </c>
      <c r="AN8" s="8">
        <v>124963000</v>
      </c>
      <c r="AO8" s="8">
        <v>130969000</v>
      </c>
      <c r="AP8" s="8">
        <v>171735000</v>
      </c>
      <c r="AQ8" s="8">
        <v>146211000</v>
      </c>
      <c r="AR8" s="8">
        <v>110772000</v>
      </c>
      <c r="AS8" s="8">
        <v>82702000</v>
      </c>
      <c r="AT8" s="8">
        <v>60315000</v>
      </c>
      <c r="AU8" s="8">
        <v>57820000</v>
      </c>
      <c r="AV8" s="8">
        <v>57641000</v>
      </c>
      <c r="AW8" s="8">
        <v>45218000</v>
      </c>
      <c r="AX8" s="8">
        <v>45741000</v>
      </c>
      <c r="AY8" s="8">
        <v>62597000</v>
      </c>
      <c r="AZ8" s="8">
        <v>51278000</v>
      </c>
      <c r="BA8" s="8">
        <v>45359000</v>
      </c>
      <c r="BB8" s="8">
        <v>55374000</v>
      </c>
      <c r="BC8" s="8">
        <v>54041000</v>
      </c>
      <c r="BD8" s="8">
        <v>51876000</v>
      </c>
      <c r="BE8" s="8">
        <v>50700000</v>
      </c>
      <c r="BF8" s="8">
        <v>49775000</v>
      </c>
      <c r="BG8" s="8">
        <v>52358000</v>
      </c>
      <c r="BH8" s="8">
        <v>58101000</v>
      </c>
      <c r="BI8" s="8">
        <v>56709000</v>
      </c>
      <c r="BJ8" s="93">
        <v>60474000</v>
      </c>
      <c r="BK8" s="80">
        <v>49068000</v>
      </c>
      <c r="BL8" s="8">
        <v>39586000</v>
      </c>
      <c r="BM8" s="8">
        <v>43716000</v>
      </c>
      <c r="BN8" s="93">
        <v>48324000</v>
      </c>
      <c r="BO8" s="8">
        <v>47213000</v>
      </c>
      <c r="BP8" s="8">
        <v>45173000</v>
      </c>
      <c r="BQ8" s="8"/>
      <c r="BR8" s="9">
        <f>SUM(BJ8:BL8)</f>
        <v>149128000</v>
      </c>
      <c r="BS8" s="9">
        <f>SUM(BN8:BP8)</f>
        <v>140710000</v>
      </c>
      <c r="BT8" s="12">
        <f>(BS8-BR8)/BR8</f>
        <v>-5.644815192318009E-2</v>
      </c>
      <c r="BU8" s="12"/>
      <c r="BV8" s="12">
        <f>(BK8-BG8)/BG8</f>
        <v>-6.283662477558348E-2</v>
      </c>
      <c r="BW8" s="12"/>
      <c r="BX8" s="12"/>
      <c r="BY8" s="31">
        <f>SUM(AH8:AK8)</f>
        <v>617283000</v>
      </c>
      <c r="CA8" s="9">
        <f>SUM(AL8:AO8)</f>
        <v>603798000</v>
      </c>
      <c r="CC8" s="9">
        <f>SUM(AP8:AS8)</f>
        <v>511420000</v>
      </c>
      <c r="CD8" s="24">
        <f>(CC8-CA8)/CA8</f>
        <v>-0.15299487576971108</v>
      </c>
      <c r="CE8" s="9">
        <f>SUM(AT8:AW8)</f>
        <v>220994000</v>
      </c>
      <c r="CG8" s="9">
        <f>SUM(AX8:BA8)</f>
        <v>204975000</v>
      </c>
      <c r="CI8" s="9">
        <f>SUM(BB8:BE8)</f>
        <v>211991000</v>
      </c>
      <c r="CK8" s="9">
        <f>SUM(BF8:BI8)</f>
        <v>216943000</v>
      </c>
      <c r="CM8" s="9">
        <f>SUM(BJ8:BM8)</f>
        <v>192844000</v>
      </c>
    </row>
    <row r="9" spans="1:92" x14ac:dyDescent="0.25">
      <c r="D9" s="3" t="s">
        <v>16</v>
      </c>
      <c r="E9" s="4" t="s">
        <v>17</v>
      </c>
      <c r="F9" s="8">
        <v>13088</v>
      </c>
      <c r="G9" s="8">
        <v>13487</v>
      </c>
      <c r="H9" s="8">
        <v>7903</v>
      </c>
      <c r="I9" s="8">
        <v>11258</v>
      </c>
      <c r="J9" s="8">
        <v>11407</v>
      </c>
      <c r="K9" s="8">
        <v>10330</v>
      </c>
      <c r="L9" s="8">
        <v>11688</v>
      </c>
      <c r="M9" s="8">
        <v>11919</v>
      </c>
      <c r="N9" s="8">
        <v>14028</v>
      </c>
      <c r="O9" s="8">
        <v>13899</v>
      </c>
      <c r="P9" s="8">
        <v>14258</v>
      </c>
      <c r="Q9" s="8">
        <v>13340</v>
      </c>
      <c r="R9" s="8">
        <v>15124</v>
      </c>
      <c r="S9" s="8">
        <v>14630</v>
      </c>
      <c r="T9" s="8">
        <v>14540</v>
      </c>
      <c r="U9" s="8">
        <v>12701</v>
      </c>
      <c r="V9" s="8">
        <v>14917</v>
      </c>
      <c r="W9" s="8">
        <v>15428</v>
      </c>
      <c r="X9" s="8">
        <v>15016</v>
      </c>
      <c r="Y9" s="8">
        <v>14138</v>
      </c>
      <c r="Z9" s="8">
        <v>15940</v>
      </c>
      <c r="AA9" s="8">
        <v>14470</v>
      </c>
      <c r="AB9" s="8">
        <v>17005</v>
      </c>
      <c r="AC9" s="8">
        <v>14974</v>
      </c>
      <c r="AD9" s="8">
        <v>16637</v>
      </c>
      <c r="AE9" s="8">
        <v>19326</v>
      </c>
      <c r="AF9" s="8">
        <v>18197</v>
      </c>
      <c r="AG9" s="8">
        <v>16288</v>
      </c>
      <c r="AH9" s="8">
        <v>16974</v>
      </c>
      <c r="AI9" s="8">
        <v>14663</v>
      </c>
      <c r="AJ9" s="8">
        <v>15058</v>
      </c>
      <c r="AK9" s="8">
        <v>12617</v>
      </c>
      <c r="AL9" s="8">
        <v>14911</v>
      </c>
      <c r="AM9" s="8">
        <v>17504</v>
      </c>
      <c r="AN9" s="8">
        <v>15032</v>
      </c>
      <c r="AO9" s="8">
        <v>16350</v>
      </c>
      <c r="AP9" s="8">
        <v>20578</v>
      </c>
      <c r="AQ9" s="8">
        <v>20535</v>
      </c>
      <c r="AR9" s="8">
        <v>16953</v>
      </c>
      <c r="AS9" s="8">
        <v>14285</v>
      </c>
      <c r="AT9" s="8">
        <v>16213</v>
      </c>
      <c r="AU9" s="8">
        <v>15021</v>
      </c>
      <c r="AV9" s="8">
        <v>16753</v>
      </c>
      <c r="AW9" s="8">
        <v>13218</v>
      </c>
      <c r="AX9" s="8">
        <v>15844</v>
      </c>
      <c r="AY9" s="8">
        <v>17677</v>
      </c>
      <c r="AZ9" s="8">
        <v>16433</v>
      </c>
      <c r="BA9" s="8">
        <v>14348</v>
      </c>
      <c r="BB9" s="8">
        <v>17165</v>
      </c>
      <c r="BC9" s="8">
        <v>16309</v>
      </c>
      <c r="BD9" s="8">
        <v>14331</v>
      </c>
      <c r="BE9" s="8">
        <v>14456</v>
      </c>
      <c r="BF9" s="8">
        <v>14969</v>
      </c>
      <c r="BG9" s="8">
        <v>16198</v>
      </c>
      <c r="BH9" s="8">
        <v>17655</v>
      </c>
      <c r="BI9" s="8">
        <v>16451</v>
      </c>
      <c r="BJ9" s="93">
        <v>18142</v>
      </c>
      <c r="BK9" s="80">
        <v>15740</v>
      </c>
      <c r="BL9" s="8">
        <v>13977</v>
      </c>
      <c r="BM9" s="8">
        <v>14474</v>
      </c>
      <c r="BN9" s="93">
        <v>15916</v>
      </c>
      <c r="BO9" s="8">
        <v>15436</v>
      </c>
      <c r="BP9" s="8">
        <v>14902</v>
      </c>
      <c r="BQ9" s="8"/>
      <c r="BR9" s="9">
        <f>SUM(BJ9:BL9)</f>
        <v>47859</v>
      </c>
      <c r="BS9" s="9">
        <f>SUM(BN9:BP9)</f>
        <v>46254</v>
      </c>
      <c r="BT9" s="12">
        <f>(BS9-BR9)/BR9</f>
        <v>-3.3536012035353849E-2</v>
      </c>
      <c r="BU9" s="12"/>
      <c r="BV9" s="12">
        <f>(BK9-BG9)/BG9</f>
        <v>-2.8275095690826028E-2</v>
      </c>
      <c r="BW9" s="12"/>
      <c r="BX9" s="12"/>
      <c r="BY9" s="31">
        <f>SUM(AH9:AK9)</f>
        <v>59312</v>
      </c>
      <c r="CA9" s="9">
        <f>SUM(AL9:AO9)</f>
        <v>63797</v>
      </c>
      <c r="CC9" s="9">
        <f>SUM(AP9:AS9)</f>
        <v>72351</v>
      </c>
      <c r="CD9" s="24">
        <f>(CC9-CA9)/CA9</f>
        <v>0.13408153988432059</v>
      </c>
      <c r="CE9" s="9">
        <f>SUM(AT9:AW9)</f>
        <v>61205</v>
      </c>
      <c r="CG9" s="9">
        <f>SUM(AX9:BA9)</f>
        <v>64302</v>
      </c>
      <c r="CI9" s="9">
        <f>SUM(BB9:BE9)</f>
        <v>62261</v>
      </c>
      <c r="CK9" s="9">
        <f>SUM(BF9:BI9)</f>
        <v>65273</v>
      </c>
      <c r="CM9" s="9">
        <f t="shared" ref="CM9:CM72" si="0">SUM(BJ9:BM9)</f>
        <v>62333</v>
      </c>
    </row>
    <row r="10" spans="1:92" x14ac:dyDescent="0.25">
      <c r="D10" s="3" t="s">
        <v>18</v>
      </c>
      <c r="E10" s="4" t="s">
        <v>17</v>
      </c>
      <c r="F10" s="8">
        <v>13088</v>
      </c>
      <c r="G10" s="8">
        <v>13487</v>
      </c>
      <c r="H10" s="8">
        <v>7903</v>
      </c>
      <c r="I10" s="8">
        <v>11258</v>
      </c>
      <c r="J10" s="8">
        <v>11407</v>
      </c>
      <c r="K10" s="8">
        <v>10330</v>
      </c>
      <c r="L10" s="8">
        <v>11688</v>
      </c>
      <c r="M10" s="8">
        <v>11919</v>
      </c>
      <c r="N10" s="8">
        <v>14028</v>
      </c>
      <c r="O10" s="8">
        <v>13899</v>
      </c>
      <c r="P10" s="8">
        <v>14258</v>
      </c>
      <c r="Q10" s="8">
        <v>13340</v>
      </c>
      <c r="R10" s="8">
        <v>15124</v>
      </c>
      <c r="S10" s="8">
        <v>14630</v>
      </c>
      <c r="T10" s="8">
        <v>14540</v>
      </c>
      <c r="U10" s="8">
        <v>12701</v>
      </c>
      <c r="V10" s="8">
        <v>14917</v>
      </c>
      <c r="W10" s="8">
        <v>15428</v>
      </c>
      <c r="X10" s="8">
        <v>15016</v>
      </c>
      <c r="Y10" s="8">
        <v>14138</v>
      </c>
      <c r="Z10" s="8">
        <v>15940</v>
      </c>
      <c r="AA10" s="8">
        <v>14470</v>
      </c>
      <c r="AB10" s="8">
        <v>17005</v>
      </c>
      <c r="AC10" s="8">
        <v>14974</v>
      </c>
      <c r="AD10" s="8">
        <v>16637</v>
      </c>
      <c r="AE10" s="8">
        <v>19326</v>
      </c>
      <c r="AF10" s="8">
        <v>18197</v>
      </c>
      <c r="AG10" s="8">
        <v>16288</v>
      </c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93"/>
      <c r="BK10" s="73"/>
      <c r="BL10" s="8"/>
      <c r="BM10" s="8"/>
      <c r="BN10" s="93"/>
      <c r="BO10" s="8"/>
      <c r="BP10" s="8"/>
      <c r="BQ10" s="8"/>
      <c r="BR10" s="8"/>
      <c r="BS10" s="8"/>
      <c r="BT10" s="8"/>
      <c r="BU10" s="8"/>
      <c r="BV10" s="8"/>
      <c r="BW10" s="8"/>
      <c r="BX10" s="8"/>
      <c r="CD10" s="25"/>
      <c r="CG10" s="9"/>
      <c r="CI10" s="9"/>
      <c r="CK10" s="9"/>
      <c r="CM10" s="9">
        <f t="shared" si="0"/>
        <v>0</v>
      </c>
    </row>
    <row r="11" spans="1:92" x14ac:dyDescent="0.25">
      <c r="D11" s="3" t="s">
        <v>19</v>
      </c>
      <c r="E11" s="4" t="s">
        <v>20</v>
      </c>
      <c r="F11" s="8">
        <v>11</v>
      </c>
      <c r="G11" s="8">
        <v>10</v>
      </c>
      <c r="H11" s="8">
        <v>10</v>
      </c>
      <c r="I11" s="8">
        <v>10</v>
      </c>
      <c r="J11" s="8">
        <v>10</v>
      </c>
      <c r="K11" s="8">
        <v>11</v>
      </c>
      <c r="L11" s="8">
        <v>11</v>
      </c>
      <c r="M11" s="8">
        <v>9</v>
      </c>
      <c r="N11" s="8">
        <v>10</v>
      </c>
      <c r="O11" s="8">
        <v>10</v>
      </c>
      <c r="P11" s="8">
        <v>10</v>
      </c>
      <c r="Q11" s="8">
        <v>9</v>
      </c>
      <c r="R11" s="8">
        <v>9</v>
      </c>
      <c r="S11" s="8">
        <v>9</v>
      </c>
      <c r="T11" s="8">
        <v>9</v>
      </c>
      <c r="U11" s="8">
        <v>9</v>
      </c>
      <c r="V11" s="8">
        <v>9</v>
      </c>
      <c r="W11" s="8">
        <v>10</v>
      </c>
      <c r="X11" s="8">
        <v>10</v>
      </c>
      <c r="Y11" s="8">
        <v>9</v>
      </c>
      <c r="Z11" s="8">
        <v>10</v>
      </c>
      <c r="AA11" s="8">
        <v>10</v>
      </c>
      <c r="AB11" s="8">
        <v>10</v>
      </c>
      <c r="AC11" s="8">
        <v>10</v>
      </c>
      <c r="AD11" s="8">
        <v>10</v>
      </c>
      <c r="AE11" s="8">
        <v>10</v>
      </c>
      <c r="AF11" s="8">
        <v>10</v>
      </c>
      <c r="AG11" s="8">
        <v>10</v>
      </c>
      <c r="AH11" s="8">
        <v>10</v>
      </c>
      <c r="AI11" s="8">
        <v>10</v>
      </c>
      <c r="AJ11" s="8">
        <v>9</v>
      </c>
      <c r="AK11" s="8">
        <v>9</v>
      </c>
      <c r="AL11" s="8">
        <v>9</v>
      </c>
      <c r="AM11" s="8">
        <v>8</v>
      </c>
      <c r="AN11" s="8">
        <v>8</v>
      </c>
      <c r="AO11" s="8">
        <v>8</v>
      </c>
      <c r="AP11" s="8">
        <v>10</v>
      </c>
      <c r="AQ11" s="8">
        <v>11</v>
      </c>
      <c r="AR11" s="8">
        <v>11</v>
      </c>
      <c r="AS11" s="8">
        <v>11</v>
      </c>
      <c r="AT11" s="8">
        <v>11</v>
      </c>
      <c r="AU11" s="8">
        <v>12</v>
      </c>
      <c r="AV11" s="8">
        <v>13</v>
      </c>
      <c r="AW11" s="8">
        <v>12</v>
      </c>
      <c r="AX11" s="8">
        <v>11</v>
      </c>
      <c r="AY11" s="8">
        <v>12</v>
      </c>
      <c r="AZ11" s="8">
        <v>12</v>
      </c>
      <c r="BA11" s="8">
        <v>11</v>
      </c>
      <c r="BB11" s="8">
        <v>13</v>
      </c>
      <c r="BC11" s="8">
        <v>12</v>
      </c>
      <c r="BD11" s="8">
        <v>12</v>
      </c>
      <c r="BE11" s="8">
        <v>12</v>
      </c>
      <c r="BF11" s="8">
        <v>12</v>
      </c>
      <c r="BG11" s="8">
        <v>12</v>
      </c>
      <c r="BH11" s="8">
        <v>12</v>
      </c>
      <c r="BI11" s="8">
        <v>11</v>
      </c>
      <c r="BJ11" s="93">
        <v>11</v>
      </c>
      <c r="BK11" s="73">
        <v>11</v>
      </c>
      <c r="BL11" s="8">
        <v>11</v>
      </c>
      <c r="BM11" s="8">
        <v>11</v>
      </c>
      <c r="BN11" s="93">
        <v>11</v>
      </c>
      <c r="BO11" s="8">
        <v>11</v>
      </c>
      <c r="BP11" s="8">
        <v>11</v>
      </c>
      <c r="BQ11" s="8"/>
      <c r="BR11" s="8"/>
      <c r="BS11" s="8"/>
      <c r="BT11" s="8"/>
      <c r="BU11" s="8"/>
      <c r="BV11" s="8"/>
      <c r="BW11" s="8"/>
      <c r="BX11" s="8"/>
      <c r="CD11" s="25"/>
      <c r="CG11" s="9"/>
      <c r="CI11" s="9"/>
      <c r="CK11" s="9"/>
      <c r="CM11" s="9">
        <f t="shared" si="0"/>
        <v>44</v>
      </c>
    </row>
    <row r="12" spans="1:92" x14ac:dyDescent="0.25">
      <c r="B12" s="3">
        <v>255011343</v>
      </c>
      <c r="C12" s="3" t="s">
        <v>21</v>
      </c>
      <c r="D12" s="3" t="s">
        <v>14</v>
      </c>
      <c r="E12" s="4" t="s">
        <v>15</v>
      </c>
      <c r="F12" s="8">
        <v>27919000</v>
      </c>
      <c r="G12" s="8">
        <v>27249000</v>
      </c>
      <c r="H12" s="8">
        <v>26279000</v>
      </c>
      <c r="I12" s="8">
        <v>34246000</v>
      </c>
      <c r="J12" s="8">
        <v>39610000</v>
      </c>
      <c r="K12" s="8">
        <v>38611000</v>
      </c>
      <c r="L12" s="8">
        <v>38373000</v>
      </c>
      <c r="M12" s="8">
        <v>36574000</v>
      </c>
      <c r="N12" s="8">
        <v>42149000</v>
      </c>
      <c r="O12" s="8">
        <v>43004000</v>
      </c>
      <c r="P12" s="8">
        <v>46977000</v>
      </c>
      <c r="Q12" s="8">
        <v>40732000</v>
      </c>
      <c r="R12" s="8">
        <v>46823000</v>
      </c>
      <c r="S12" s="8">
        <v>47275000</v>
      </c>
      <c r="T12" s="8">
        <v>48358000</v>
      </c>
      <c r="U12" s="8">
        <v>44324000</v>
      </c>
      <c r="V12" s="8">
        <v>54612000</v>
      </c>
      <c r="W12" s="8">
        <v>58051000</v>
      </c>
      <c r="X12" s="8">
        <v>52089000</v>
      </c>
      <c r="Y12" s="8">
        <v>54244000</v>
      </c>
      <c r="Z12" s="8">
        <v>61706000</v>
      </c>
      <c r="AA12" s="8">
        <v>63809000</v>
      </c>
      <c r="AB12" s="8">
        <v>65815000</v>
      </c>
      <c r="AC12" s="8">
        <v>63342000</v>
      </c>
      <c r="AD12" s="8">
        <v>77150000</v>
      </c>
      <c r="AE12" s="8">
        <v>70617000</v>
      </c>
      <c r="AF12" s="8">
        <v>66602000</v>
      </c>
      <c r="AG12" s="8">
        <v>52432000</v>
      </c>
      <c r="AH12" s="8">
        <v>35078000</v>
      </c>
      <c r="AI12" s="8">
        <v>24156000</v>
      </c>
      <c r="AJ12" s="8">
        <v>23370000</v>
      </c>
      <c r="AK12" s="8">
        <v>20170000</v>
      </c>
      <c r="AL12" s="8">
        <v>29305000</v>
      </c>
      <c r="AM12" s="8">
        <v>34763000</v>
      </c>
      <c r="AN12" s="8">
        <v>35029000</v>
      </c>
      <c r="AO12" s="8">
        <v>35955000</v>
      </c>
      <c r="AP12" s="8">
        <v>43811000</v>
      </c>
      <c r="AQ12" s="8">
        <v>43739000</v>
      </c>
      <c r="AR12" s="8">
        <v>43473000</v>
      </c>
      <c r="AS12" s="8">
        <v>39755000</v>
      </c>
      <c r="AT12" s="8">
        <v>47321000</v>
      </c>
      <c r="AU12" s="8">
        <v>40777000</v>
      </c>
      <c r="AV12" s="8">
        <v>42903000</v>
      </c>
      <c r="AW12" s="8">
        <v>33882000</v>
      </c>
      <c r="AX12" s="8">
        <v>37776000</v>
      </c>
      <c r="AY12" s="8">
        <v>39004000</v>
      </c>
      <c r="AZ12" s="8">
        <v>38656000</v>
      </c>
      <c r="BA12" s="8">
        <v>35749000</v>
      </c>
      <c r="BB12" s="46">
        <v>24547000</v>
      </c>
      <c r="BC12" s="46">
        <v>23531000</v>
      </c>
      <c r="BD12" s="8">
        <v>22004000</v>
      </c>
      <c r="BE12" s="8">
        <v>21300000</v>
      </c>
      <c r="BF12" s="8">
        <v>24797000</v>
      </c>
      <c r="BG12" s="8">
        <v>22088000</v>
      </c>
      <c r="BH12" s="8">
        <v>22823000</v>
      </c>
      <c r="BI12" s="8">
        <v>20378000</v>
      </c>
      <c r="BJ12" s="93">
        <v>23315000</v>
      </c>
      <c r="BK12" s="80">
        <v>24847000</v>
      </c>
      <c r="BL12" s="8">
        <v>23213000</v>
      </c>
      <c r="BM12" s="8">
        <v>21720000</v>
      </c>
      <c r="BN12" s="93">
        <v>28720000</v>
      </c>
      <c r="BO12" s="8">
        <v>27042000</v>
      </c>
      <c r="BP12" s="8">
        <v>28481000</v>
      </c>
      <c r="BQ12" s="8"/>
      <c r="BR12" s="9">
        <f>SUM(BJ12:BL12)</f>
        <v>71375000</v>
      </c>
      <c r="BS12" s="9">
        <f>SUM(BN12:BP12)</f>
        <v>84243000</v>
      </c>
      <c r="BT12" s="12">
        <f>(BS12-BR12)/BR12</f>
        <v>0.18028721541155868</v>
      </c>
      <c r="BU12" s="12"/>
      <c r="BV12" s="12">
        <f>(BK12-BG12)/BG12</f>
        <v>0.12490945309670409</v>
      </c>
      <c r="BW12" s="12"/>
      <c r="BX12" s="12"/>
      <c r="BY12" s="31">
        <f>SUM(AH12:AK12)</f>
        <v>102774000</v>
      </c>
      <c r="CA12" s="9">
        <f>SUM(AL12:AO12)</f>
        <v>135052000</v>
      </c>
      <c r="CC12" s="9">
        <f>SUM(AP12:AS12)</f>
        <v>170778000</v>
      </c>
      <c r="CD12" s="24">
        <f>(CC12-CA12)/CA12</f>
        <v>0.26453514201937034</v>
      </c>
      <c r="CE12" s="9">
        <f>SUM(AT12:AW12)</f>
        <v>164883000</v>
      </c>
      <c r="CG12" s="9">
        <f>SUM(AX12:BA12)</f>
        <v>151185000</v>
      </c>
      <c r="CI12" s="9">
        <f>SUM(BB12:BE12)</f>
        <v>91382000</v>
      </c>
      <c r="CK12" s="9">
        <f>SUM(BF12:BI12)</f>
        <v>90086000</v>
      </c>
      <c r="CM12" s="9">
        <f t="shared" si="0"/>
        <v>93095000</v>
      </c>
    </row>
    <row r="13" spans="1:92" x14ac:dyDescent="0.25">
      <c r="D13" s="3" t="s">
        <v>16</v>
      </c>
      <c r="E13" s="4" t="s">
        <v>17</v>
      </c>
      <c r="F13" s="8">
        <v>16896</v>
      </c>
      <c r="G13" s="8">
        <v>17583</v>
      </c>
      <c r="H13" s="8">
        <v>16261</v>
      </c>
      <c r="I13" s="8">
        <v>15524</v>
      </c>
      <c r="J13" s="8">
        <v>19531</v>
      </c>
      <c r="K13" s="8">
        <v>24044</v>
      </c>
      <c r="L13" s="8">
        <v>22095</v>
      </c>
      <c r="M13" s="8">
        <v>21632</v>
      </c>
      <c r="N13" s="8">
        <v>21297</v>
      </c>
      <c r="O13" s="8">
        <v>19987</v>
      </c>
      <c r="P13" s="8">
        <v>21392</v>
      </c>
      <c r="Q13" s="8">
        <v>17046</v>
      </c>
      <c r="R13" s="8">
        <v>16983</v>
      </c>
      <c r="S13" s="8">
        <v>16623</v>
      </c>
      <c r="T13" s="8">
        <v>15341</v>
      </c>
      <c r="U13" s="8">
        <v>14998</v>
      </c>
      <c r="V13" s="8">
        <v>18127</v>
      </c>
      <c r="W13" s="8">
        <v>18227</v>
      </c>
      <c r="X13" s="8">
        <v>16644</v>
      </c>
      <c r="Y13" s="8">
        <v>17353</v>
      </c>
      <c r="Z13" s="8">
        <v>19976</v>
      </c>
      <c r="AA13" s="8">
        <v>19712</v>
      </c>
      <c r="AB13" s="8">
        <v>20052</v>
      </c>
      <c r="AC13" s="8">
        <v>19549</v>
      </c>
      <c r="AD13" s="8">
        <v>24137</v>
      </c>
      <c r="AE13" s="8">
        <v>20732</v>
      </c>
      <c r="AF13" s="8">
        <v>17915</v>
      </c>
      <c r="AG13" s="8">
        <v>14558</v>
      </c>
      <c r="AH13" s="8">
        <v>11388</v>
      </c>
      <c r="AI13" s="8">
        <v>9412</v>
      </c>
      <c r="AJ13" s="8">
        <v>9542</v>
      </c>
      <c r="AK13" s="8">
        <v>8600</v>
      </c>
      <c r="AL13" s="8">
        <v>12567</v>
      </c>
      <c r="AM13" s="8">
        <v>15073</v>
      </c>
      <c r="AN13" s="8">
        <v>14373</v>
      </c>
      <c r="AO13" s="8">
        <v>14902</v>
      </c>
      <c r="AP13" s="8">
        <v>17550</v>
      </c>
      <c r="AQ13" s="8">
        <v>17252</v>
      </c>
      <c r="AR13" s="8">
        <v>17296</v>
      </c>
      <c r="AS13" s="8">
        <v>15418</v>
      </c>
      <c r="AT13" s="8">
        <v>18196</v>
      </c>
      <c r="AU13" s="8">
        <v>15896</v>
      </c>
      <c r="AV13" s="8">
        <v>17574</v>
      </c>
      <c r="AW13" s="8">
        <v>13582</v>
      </c>
      <c r="AX13" s="8">
        <v>15201</v>
      </c>
      <c r="AY13" s="8">
        <v>15914</v>
      </c>
      <c r="AZ13" s="8">
        <v>16408</v>
      </c>
      <c r="BA13" s="8">
        <v>15265</v>
      </c>
      <c r="BB13" s="8">
        <v>8215</v>
      </c>
      <c r="BC13" s="8">
        <v>8108</v>
      </c>
      <c r="BD13" s="8">
        <v>7861</v>
      </c>
      <c r="BE13" s="8">
        <v>7518</v>
      </c>
      <c r="BF13" s="8">
        <v>9330</v>
      </c>
      <c r="BG13" s="8">
        <v>8529</v>
      </c>
      <c r="BH13" s="8">
        <v>8759</v>
      </c>
      <c r="BI13" s="8">
        <v>7956</v>
      </c>
      <c r="BJ13" s="93">
        <v>9165</v>
      </c>
      <c r="BK13" s="80">
        <v>10061</v>
      </c>
      <c r="BL13" s="8">
        <v>9704</v>
      </c>
      <c r="BM13" s="8">
        <v>9640</v>
      </c>
      <c r="BN13" s="93">
        <v>12498</v>
      </c>
      <c r="BO13" s="8">
        <v>11741</v>
      </c>
      <c r="BP13" s="8">
        <v>11651</v>
      </c>
      <c r="BQ13" s="8"/>
      <c r="BR13" s="9">
        <f>SUM(BJ13:BL13)</f>
        <v>28930</v>
      </c>
      <c r="BS13" s="9">
        <f>SUM(BN13:BP13)</f>
        <v>35890</v>
      </c>
      <c r="BT13" s="12">
        <f>(BS13-BR13)/BR13</f>
        <v>0.24058071206360179</v>
      </c>
      <c r="BU13" s="12"/>
      <c r="BV13" s="12">
        <f>(BK13-BG13)/BG13</f>
        <v>0.17962246453277056</v>
      </c>
      <c r="BW13" s="12"/>
      <c r="BX13" s="12"/>
      <c r="BY13" s="31">
        <f>SUM(AH13:AK13)</f>
        <v>38942</v>
      </c>
      <c r="CA13" s="9">
        <f>SUM(AL13:AO13)</f>
        <v>56915</v>
      </c>
      <c r="CC13" s="9">
        <f>SUM(AP13:AS13)</f>
        <v>67516</v>
      </c>
      <c r="CD13" s="24">
        <f>(CC13-CA13)/CA13</f>
        <v>0.18626021259773345</v>
      </c>
      <c r="CE13" s="9">
        <f>SUM(AT13:AW13)</f>
        <v>65248</v>
      </c>
      <c r="CG13" s="9">
        <f>SUM(AX13:BA13)</f>
        <v>62788</v>
      </c>
      <c r="CI13" s="9">
        <f>SUM(BB13:BE13)</f>
        <v>31702</v>
      </c>
      <c r="CK13" s="9">
        <f>SUM(BF13:BI13)</f>
        <v>34574</v>
      </c>
      <c r="CM13" s="9">
        <f t="shared" si="0"/>
        <v>38570</v>
      </c>
    </row>
    <row r="14" spans="1:92" x14ac:dyDescent="0.25">
      <c r="D14" s="3" t="s">
        <v>18</v>
      </c>
      <c r="E14" s="4" t="s">
        <v>17</v>
      </c>
      <c r="F14" s="8">
        <v>16896</v>
      </c>
      <c r="G14" s="8">
        <v>17583</v>
      </c>
      <c r="H14" s="8">
        <v>16261</v>
      </c>
      <c r="I14" s="8">
        <v>15524</v>
      </c>
      <c r="J14" s="8">
        <v>19531</v>
      </c>
      <c r="K14" s="8">
        <v>24044</v>
      </c>
      <c r="L14" s="8">
        <v>22095</v>
      </c>
      <c r="M14" s="8">
        <v>21632</v>
      </c>
      <c r="N14" s="8">
        <v>21297</v>
      </c>
      <c r="O14" s="8">
        <v>19987</v>
      </c>
      <c r="P14" s="8">
        <v>21392</v>
      </c>
      <c r="Q14" s="8">
        <v>17046</v>
      </c>
      <c r="R14" s="8">
        <v>16983</v>
      </c>
      <c r="S14" s="8">
        <v>16623</v>
      </c>
      <c r="T14" s="8">
        <v>15341</v>
      </c>
      <c r="U14" s="8">
        <v>14998</v>
      </c>
      <c r="V14" s="8">
        <v>18127</v>
      </c>
      <c r="W14" s="8">
        <v>18227</v>
      </c>
      <c r="X14" s="8">
        <v>16644</v>
      </c>
      <c r="Y14" s="8">
        <v>17353</v>
      </c>
      <c r="Z14" s="8">
        <v>19976</v>
      </c>
      <c r="AA14" s="8">
        <v>19712</v>
      </c>
      <c r="AB14" s="8">
        <v>20052</v>
      </c>
      <c r="AC14" s="8">
        <v>19549</v>
      </c>
      <c r="AD14" s="8">
        <v>24137</v>
      </c>
      <c r="AE14" s="8">
        <v>20732</v>
      </c>
      <c r="AF14" s="8">
        <v>17915</v>
      </c>
      <c r="AG14" s="8">
        <v>14558</v>
      </c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93"/>
      <c r="BK14" s="73"/>
      <c r="BL14" s="8"/>
      <c r="BM14" s="8"/>
      <c r="BN14" s="93"/>
      <c r="BO14" s="8"/>
      <c r="BP14" s="8"/>
      <c r="BQ14" s="8"/>
      <c r="BR14" s="8"/>
      <c r="BS14" s="8"/>
      <c r="BT14" s="8"/>
      <c r="BU14" s="8"/>
      <c r="BV14" s="8"/>
      <c r="BW14" s="8"/>
      <c r="BX14" s="8"/>
      <c r="CD14" s="25"/>
      <c r="CG14" s="9"/>
      <c r="CI14" s="9"/>
      <c r="CK14" s="9"/>
      <c r="CM14" s="9">
        <f t="shared" si="0"/>
        <v>0</v>
      </c>
    </row>
    <row r="15" spans="1:92" x14ac:dyDescent="0.25">
      <c r="D15" s="3" t="s">
        <v>19</v>
      </c>
      <c r="E15" s="4" t="s">
        <v>20</v>
      </c>
      <c r="F15" s="8">
        <v>12</v>
      </c>
      <c r="G15" s="8">
        <v>12</v>
      </c>
      <c r="H15" s="8">
        <v>12</v>
      </c>
      <c r="I15" s="8">
        <v>13</v>
      </c>
      <c r="J15" s="8">
        <v>13</v>
      </c>
      <c r="K15" s="8">
        <v>13</v>
      </c>
      <c r="L15" s="8">
        <v>13</v>
      </c>
      <c r="M15" s="8">
        <v>12</v>
      </c>
      <c r="N15" s="8">
        <v>14</v>
      </c>
      <c r="O15" s="8">
        <v>14</v>
      </c>
      <c r="P15" s="8">
        <v>14</v>
      </c>
      <c r="Q15" s="8">
        <v>14</v>
      </c>
      <c r="R15" s="8">
        <v>13</v>
      </c>
      <c r="S15" s="8">
        <v>12</v>
      </c>
      <c r="T15" s="8">
        <v>13</v>
      </c>
      <c r="U15" s="8">
        <v>12</v>
      </c>
      <c r="V15" s="8">
        <v>13</v>
      </c>
      <c r="W15" s="8">
        <v>13</v>
      </c>
      <c r="X15" s="8">
        <v>13</v>
      </c>
      <c r="Y15" s="8">
        <v>13</v>
      </c>
      <c r="Z15" s="8">
        <v>15</v>
      </c>
      <c r="AA15" s="8">
        <v>15</v>
      </c>
      <c r="AB15" s="8">
        <v>15</v>
      </c>
      <c r="AC15" s="8">
        <v>15</v>
      </c>
      <c r="AD15" s="8">
        <v>15</v>
      </c>
      <c r="AE15" s="8">
        <v>15</v>
      </c>
      <c r="AF15" s="8">
        <v>14</v>
      </c>
      <c r="AG15" s="8">
        <v>14</v>
      </c>
      <c r="AH15" s="8">
        <v>13</v>
      </c>
      <c r="AI15" s="8">
        <v>13</v>
      </c>
      <c r="AJ15" s="8">
        <v>13</v>
      </c>
      <c r="AK15" s="8">
        <v>13</v>
      </c>
      <c r="AL15" s="8">
        <v>13</v>
      </c>
      <c r="AM15" s="8">
        <v>13</v>
      </c>
      <c r="AN15" s="8">
        <v>13</v>
      </c>
      <c r="AO15" s="8">
        <v>13</v>
      </c>
      <c r="AP15" s="8">
        <v>14</v>
      </c>
      <c r="AQ15" s="8">
        <v>14</v>
      </c>
      <c r="AR15" s="8">
        <v>14</v>
      </c>
      <c r="AS15" s="8">
        <v>15</v>
      </c>
      <c r="AT15" s="8">
        <v>15</v>
      </c>
      <c r="AU15" s="8">
        <v>15</v>
      </c>
      <c r="AV15" s="8">
        <v>14</v>
      </c>
      <c r="AW15" s="8">
        <v>14</v>
      </c>
      <c r="AX15" s="8">
        <v>14</v>
      </c>
      <c r="AY15" s="8">
        <v>14</v>
      </c>
      <c r="AZ15" s="8">
        <v>14</v>
      </c>
      <c r="BA15" s="8">
        <v>14</v>
      </c>
      <c r="BB15" s="8">
        <v>15</v>
      </c>
      <c r="BC15" s="8">
        <v>15</v>
      </c>
      <c r="BD15" s="8">
        <v>15</v>
      </c>
      <c r="BE15" s="8">
        <v>15</v>
      </c>
      <c r="BF15" s="8">
        <v>16</v>
      </c>
      <c r="BG15" s="8">
        <v>14</v>
      </c>
      <c r="BH15" s="8">
        <v>14</v>
      </c>
      <c r="BI15" s="8">
        <v>13</v>
      </c>
      <c r="BJ15" s="93">
        <v>13</v>
      </c>
      <c r="BK15" s="73">
        <v>13</v>
      </c>
      <c r="BL15" s="8">
        <v>13</v>
      </c>
      <c r="BM15" s="8">
        <v>13</v>
      </c>
      <c r="BN15" s="93">
        <v>13</v>
      </c>
      <c r="BO15" s="8">
        <v>13</v>
      </c>
      <c r="BP15" s="8">
        <v>12</v>
      </c>
      <c r="BQ15" s="8"/>
      <c r="BR15" s="8"/>
      <c r="BS15" s="8"/>
      <c r="BT15" s="8"/>
      <c r="BU15" s="8"/>
      <c r="BV15" s="8"/>
      <c r="BW15" s="8"/>
      <c r="BX15" s="8"/>
      <c r="CD15" s="25"/>
      <c r="CG15" s="9">
        <f>SUM(AX15:BA15)</f>
        <v>56</v>
      </c>
      <c r="CI15" s="9">
        <f>SUM(BB15:BE15)</f>
        <v>60</v>
      </c>
      <c r="CK15" s="9">
        <f>SUM(BF15:BI15)</f>
        <v>57</v>
      </c>
      <c r="CM15" s="9">
        <f t="shared" si="0"/>
        <v>52</v>
      </c>
    </row>
    <row r="16" spans="1:92" x14ac:dyDescent="0.25">
      <c r="B16" s="3">
        <v>255011345</v>
      </c>
      <c r="C16" s="3" t="s">
        <v>22</v>
      </c>
      <c r="D16" s="3" t="s">
        <v>14</v>
      </c>
      <c r="E16" s="4" t="s">
        <v>15</v>
      </c>
      <c r="F16" s="8">
        <v>3214000</v>
      </c>
      <c r="G16" s="8">
        <v>2844000</v>
      </c>
      <c r="H16" s="8">
        <v>3497000</v>
      </c>
      <c r="I16" s="8">
        <v>3037000</v>
      </c>
      <c r="J16" s="8">
        <v>4467000</v>
      </c>
      <c r="K16" s="8">
        <v>3852000</v>
      </c>
      <c r="L16" s="8">
        <v>3985000</v>
      </c>
      <c r="M16" s="8">
        <v>3720000</v>
      </c>
      <c r="N16" s="8">
        <v>3868000</v>
      </c>
      <c r="O16" s="8">
        <v>4175000</v>
      </c>
      <c r="P16" s="8">
        <v>3915000</v>
      </c>
      <c r="Q16" s="8">
        <v>4334000</v>
      </c>
      <c r="R16" s="8">
        <v>4039000</v>
      </c>
      <c r="S16" s="8">
        <v>5587000</v>
      </c>
      <c r="T16" s="8">
        <v>5036000</v>
      </c>
      <c r="U16" s="8">
        <v>6062000</v>
      </c>
      <c r="V16" s="8">
        <v>4328000</v>
      </c>
      <c r="W16" s="8">
        <v>4860000</v>
      </c>
      <c r="X16" s="8">
        <v>5023000</v>
      </c>
      <c r="Y16" s="8">
        <v>4357000</v>
      </c>
      <c r="Z16" s="8">
        <v>5602000</v>
      </c>
      <c r="AA16" s="8">
        <v>5774000</v>
      </c>
      <c r="AB16" s="8">
        <v>6571000</v>
      </c>
      <c r="AC16" s="8">
        <v>6983000</v>
      </c>
      <c r="AD16" s="8">
        <v>6772000</v>
      </c>
      <c r="AE16" s="8">
        <v>6351000</v>
      </c>
      <c r="AF16" s="8">
        <v>6259000</v>
      </c>
      <c r="AG16" s="8">
        <v>6049000</v>
      </c>
      <c r="AH16" s="8">
        <v>5483000</v>
      </c>
      <c r="AI16" s="8">
        <v>4627000</v>
      </c>
      <c r="AJ16" s="8">
        <v>3805000</v>
      </c>
      <c r="AK16" s="8">
        <v>2925000</v>
      </c>
      <c r="AL16" s="8">
        <v>3686000</v>
      </c>
      <c r="AM16" s="8">
        <v>4267000</v>
      </c>
      <c r="AN16" s="8">
        <v>4534000</v>
      </c>
      <c r="AO16" s="8">
        <v>5350000</v>
      </c>
      <c r="AP16" s="8">
        <v>5633000</v>
      </c>
      <c r="AQ16" s="8">
        <v>6349000</v>
      </c>
      <c r="AR16" s="8">
        <v>6668000</v>
      </c>
      <c r="AS16" s="8">
        <v>6144000</v>
      </c>
      <c r="AT16" s="8">
        <v>7139000</v>
      </c>
      <c r="AU16" s="8">
        <v>6460000</v>
      </c>
      <c r="AV16" s="8">
        <v>6959000</v>
      </c>
      <c r="AW16" s="8">
        <v>6486000</v>
      </c>
      <c r="AX16" s="8">
        <v>6408000</v>
      </c>
      <c r="AY16" s="8">
        <v>6612000</v>
      </c>
      <c r="AZ16" s="8">
        <v>6447000</v>
      </c>
      <c r="BA16" s="8">
        <v>5078000</v>
      </c>
      <c r="BB16" s="8">
        <v>5791000</v>
      </c>
      <c r="BC16" s="8">
        <v>5293000</v>
      </c>
      <c r="BD16" s="8">
        <v>5522000</v>
      </c>
      <c r="BE16" s="8">
        <v>4882000</v>
      </c>
      <c r="BF16" s="8">
        <v>5133000</v>
      </c>
      <c r="BG16" s="8">
        <v>4692000</v>
      </c>
      <c r="BH16" s="8">
        <v>3934000</v>
      </c>
      <c r="BI16" s="8">
        <v>3714000</v>
      </c>
      <c r="BJ16" s="93">
        <v>4359000</v>
      </c>
      <c r="BK16" s="80">
        <v>3865000</v>
      </c>
      <c r="BL16" s="8">
        <v>4007000</v>
      </c>
      <c r="BM16" s="8">
        <v>4018000</v>
      </c>
      <c r="BN16" s="93">
        <v>3962000</v>
      </c>
      <c r="BO16" s="8">
        <v>4075000</v>
      </c>
      <c r="BP16" s="8">
        <v>4222000</v>
      </c>
      <c r="BQ16" s="8"/>
      <c r="BR16" s="9">
        <f>SUM(BJ16:BL16)</f>
        <v>12231000</v>
      </c>
      <c r="BS16" s="9">
        <f>SUM(BN16:BP16)</f>
        <v>12259000</v>
      </c>
      <c r="BT16" s="12">
        <f>(BS16-BR16)/BR16</f>
        <v>2.2892649824217152E-3</v>
      </c>
      <c r="BU16" s="12"/>
      <c r="BV16" s="12">
        <f>(BK16-BG16)/BG16</f>
        <v>-0.17625745950554134</v>
      </c>
      <c r="BW16" s="12"/>
      <c r="BX16" s="12"/>
      <c r="BY16" s="31">
        <f>SUM(AH16:AK16)</f>
        <v>16840000</v>
      </c>
      <c r="CA16" s="9">
        <f>SUM(AL16:AO16)</f>
        <v>17837000</v>
      </c>
      <c r="CC16" s="9">
        <f>SUM(AP16:AS16)</f>
        <v>24794000</v>
      </c>
      <c r="CD16" s="24">
        <f>(CC16-CA16)/CA16</f>
        <v>0.39003195604642038</v>
      </c>
      <c r="CE16" s="9">
        <f>SUM(AT16:AW16)</f>
        <v>27044000</v>
      </c>
      <c r="CG16" s="9">
        <f>SUM(AX16:BA16)</f>
        <v>24545000</v>
      </c>
      <c r="CI16" s="9">
        <f>SUM(BB16:BE16)</f>
        <v>21488000</v>
      </c>
      <c r="CK16" s="9">
        <f>SUM(BF16:BI16)</f>
        <v>17473000</v>
      </c>
      <c r="CM16" s="9">
        <f t="shared" si="0"/>
        <v>16249000</v>
      </c>
    </row>
    <row r="17" spans="2:91" x14ac:dyDescent="0.25">
      <c r="D17" s="3" t="s">
        <v>16</v>
      </c>
      <c r="E17" s="4" t="s">
        <v>17</v>
      </c>
      <c r="F17" s="8">
        <v>1168</v>
      </c>
      <c r="G17" s="8">
        <v>1081</v>
      </c>
      <c r="H17" s="8">
        <v>1349</v>
      </c>
      <c r="I17" s="8">
        <v>1202</v>
      </c>
      <c r="J17" s="8">
        <v>1585</v>
      </c>
      <c r="K17" s="8">
        <v>1251</v>
      </c>
      <c r="L17" s="8">
        <v>1493</v>
      </c>
      <c r="M17" s="8">
        <v>1294</v>
      </c>
      <c r="N17" s="8">
        <v>719</v>
      </c>
      <c r="O17" s="8">
        <v>820</v>
      </c>
      <c r="P17" s="8">
        <v>710</v>
      </c>
      <c r="Q17" s="8">
        <v>685</v>
      </c>
      <c r="R17" s="8">
        <v>742</v>
      </c>
      <c r="S17" s="8">
        <v>905</v>
      </c>
      <c r="T17" s="8">
        <v>812</v>
      </c>
      <c r="U17" s="8">
        <v>908</v>
      </c>
      <c r="V17" s="8">
        <v>571</v>
      </c>
      <c r="W17" s="8">
        <v>596</v>
      </c>
      <c r="X17" s="8">
        <v>607</v>
      </c>
      <c r="Y17" s="8">
        <v>502</v>
      </c>
      <c r="Z17" s="8">
        <v>735</v>
      </c>
      <c r="AA17" s="8">
        <v>660</v>
      </c>
      <c r="AB17" s="8">
        <v>746</v>
      </c>
      <c r="AC17" s="8">
        <v>848</v>
      </c>
      <c r="AD17" s="8">
        <v>818</v>
      </c>
      <c r="AE17" s="8">
        <v>750</v>
      </c>
      <c r="AF17" s="8">
        <v>742</v>
      </c>
      <c r="AG17" s="8">
        <v>871</v>
      </c>
      <c r="AH17" s="8">
        <v>746</v>
      </c>
      <c r="AI17" s="8">
        <v>771</v>
      </c>
      <c r="AJ17" s="8">
        <v>580</v>
      </c>
      <c r="AK17" s="8">
        <v>542</v>
      </c>
      <c r="AL17" s="8">
        <v>570</v>
      </c>
      <c r="AM17" s="8">
        <v>598</v>
      </c>
      <c r="AN17" s="8">
        <v>619</v>
      </c>
      <c r="AO17" s="8">
        <v>720</v>
      </c>
      <c r="AP17" s="8">
        <v>726</v>
      </c>
      <c r="AQ17" s="8">
        <v>866</v>
      </c>
      <c r="AR17" s="8">
        <v>860</v>
      </c>
      <c r="AS17" s="8">
        <v>804</v>
      </c>
      <c r="AT17" s="8">
        <v>844</v>
      </c>
      <c r="AU17" s="8">
        <v>801</v>
      </c>
      <c r="AV17" s="8">
        <v>869</v>
      </c>
      <c r="AW17" s="8">
        <v>866</v>
      </c>
      <c r="AX17" s="8">
        <v>848</v>
      </c>
      <c r="AY17" s="8">
        <v>859</v>
      </c>
      <c r="AZ17" s="8">
        <v>844</v>
      </c>
      <c r="BA17" s="8">
        <v>779</v>
      </c>
      <c r="BB17" s="8">
        <v>878</v>
      </c>
      <c r="BC17" s="8">
        <v>651</v>
      </c>
      <c r="BD17" s="8">
        <v>704</v>
      </c>
      <c r="BE17" s="8">
        <v>638</v>
      </c>
      <c r="BF17" s="8">
        <v>633</v>
      </c>
      <c r="BG17" s="8">
        <v>574</v>
      </c>
      <c r="BH17" s="8">
        <v>550</v>
      </c>
      <c r="BI17" s="8">
        <v>480</v>
      </c>
      <c r="BJ17" s="93">
        <v>504</v>
      </c>
      <c r="BK17" s="80">
        <v>512</v>
      </c>
      <c r="BL17" s="8">
        <v>544</v>
      </c>
      <c r="BM17" s="8">
        <v>500</v>
      </c>
      <c r="BN17" s="93">
        <v>520</v>
      </c>
      <c r="BO17" s="8">
        <v>576</v>
      </c>
      <c r="BP17" s="8">
        <v>643</v>
      </c>
      <c r="BQ17" s="8"/>
      <c r="BR17" s="9">
        <f>SUM(BJ17:BL17)</f>
        <v>1560</v>
      </c>
      <c r="BS17" s="9">
        <f>SUM(BN17:BP17)</f>
        <v>1739</v>
      </c>
      <c r="BT17" s="12">
        <f>(BS17-BR17)/BR17</f>
        <v>0.11474358974358974</v>
      </c>
      <c r="BU17" s="12"/>
      <c r="BV17" s="12">
        <f>(BK17-BG17)/BG17</f>
        <v>-0.10801393728222997</v>
      </c>
      <c r="BW17" s="12"/>
      <c r="BX17" s="12"/>
      <c r="BY17" s="31">
        <f>SUM(AH17:AK17)</f>
        <v>2639</v>
      </c>
      <c r="CA17" s="9">
        <f>SUM(AL17:AO17)</f>
        <v>2507</v>
      </c>
      <c r="CC17" s="9">
        <f>SUM(AP17:AS17)</f>
        <v>3256</v>
      </c>
      <c r="CD17" s="24">
        <f>(CC17-CA17)/CA17</f>
        <v>0.29876346230554446</v>
      </c>
      <c r="CE17" s="9">
        <f>SUM(AT17:AW17)</f>
        <v>3380</v>
      </c>
      <c r="CG17" s="9">
        <f>SUM(AX17:BA17)</f>
        <v>3330</v>
      </c>
      <c r="CI17" s="9">
        <f>SUM(BB17:BE17)</f>
        <v>2871</v>
      </c>
      <c r="CK17" s="9">
        <f>SUM(BF17:BI17)</f>
        <v>2237</v>
      </c>
      <c r="CM17" s="9">
        <f t="shared" si="0"/>
        <v>2060</v>
      </c>
    </row>
    <row r="18" spans="2:91" x14ac:dyDescent="0.25">
      <c r="D18" s="3" t="s">
        <v>18</v>
      </c>
      <c r="E18" s="4" t="s">
        <v>17</v>
      </c>
      <c r="F18" s="8">
        <v>1168</v>
      </c>
      <c r="G18" s="8">
        <v>1081</v>
      </c>
      <c r="H18" s="8">
        <v>1349</v>
      </c>
      <c r="I18" s="8">
        <v>1202</v>
      </c>
      <c r="J18" s="8">
        <v>1585</v>
      </c>
      <c r="K18" s="8">
        <v>1251</v>
      </c>
      <c r="L18" s="8">
        <v>1493</v>
      </c>
      <c r="M18" s="8">
        <v>1294</v>
      </c>
      <c r="N18" s="8">
        <v>719</v>
      </c>
      <c r="O18" s="8">
        <v>820</v>
      </c>
      <c r="P18" s="8">
        <v>710</v>
      </c>
      <c r="Q18" s="8">
        <v>685</v>
      </c>
      <c r="R18" s="8">
        <v>742</v>
      </c>
      <c r="S18" s="8">
        <v>905</v>
      </c>
      <c r="T18" s="8">
        <v>812</v>
      </c>
      <c r="U18" s="8">
        <v>908</v>
      </c>
      <c r="V18" s="8">
        <v>571</v>
      </c>
      <c r="W18" s="8">
        <v>596</v>
      </c>
      <c r="X18" s="8">
        <v>607</v>
      </c>
      <c r="Y18" s="8">
        <v>502</v>
      </c>
      <c r="Z18" s="8">
        <v>735</v>
      </c>
      <c r="AA18" s="8">
        <v>660</v>
      </c>
      <c r="AB18" s="8">
        <v>746</v>
      </c>
      <c r="AC18" s="8">
        <v>848</v>
      </c>
      <c r="AD18" s="8">
        <v>818</v>
      </c>
      <c r="AE18" s="8">
        <v>750</v>
      </c>
      <c r="AF18" s="8">
        <v>742</v>
      </c>
      <c r="AG18" s="8">
        <v>871</v>
      </c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93"/>
      <c r="BK18" s="73"/>
      <c r="BL18" s="8"/>
      <c r="BM18" s="8"/>
      <c r="BN18" s="93"/>
      <c r="BO18" s="8"/>
      <c r="BP18" s="8"/>
      <c r="BQ18" s="8"/>
      <c r="BR18" s="8"/>
      <c r="BS18" s="8"/>
      <c r="BT18" s="8"/>
      <c r="BU18" s="8"/>
      <c r="BV18" s="8"/>
      <c r="BW18" s="8"/>
      <c r="BX18" s="8"/>
      <c r="CD18" s="25"/>
      <c r="CE18" s="9"/>
      <c r="CG18" s="9"/>
      <c r="CI18" s="9"/>
      <c r="CK18" s="9"/>
      <c r="CM18" s="9">
        <f t="shared" si="0"/>
        <v>0</v>
      </c>
    </row>
    <row r="19" spans="2:91" x14ac:dyDescent="0.25">
      <c r="D19" s="3" t="s">
        <v>19</v>
      </c>
      <c r="E19" s="4" t="s">
        <v>20</v>
      </c>
      <c r="F19" s="8">
        <v>13</v>
      </c>
      <c r="G19" s="8">
        <v>13</v>
      </c>
      <c r="H19" s="8">
        <v>13</v>
      </c>
      <c r="I19" s="8">
        <v>13</v>
      </c>
      <c r="J19" s="8">
        <v>12</v>
      </c>
      <c r="K19" s="8">
        <v>12</v>
      </c>
      <c r="L19" s="8">
        <v>12</v>
      </c>
      <c r="M19" s="8">
        <v>11</v>
      </c>
      <c r="N19" s="8">
        <v>12</v>
      </c>
      <c r="O19" s="8">
        <v>12</v>
      </c>
      <c r="P19" s="8">
        <v>11</v>
      </c>
      <c r="Q19" s="8">
        <v>12</v>
      </c>
      <c r="R19" s="8">
        <v>12</v>
      </c>
      <c r="S19" s="8">
        <v>12</v>
      </c>
      <c r="T19" s="8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8">
        <v>14</v>
      </c>
      <c r="AA19" s="8">
        <v>14</v>
      </c>
      <c r="AB19" s="8">
        <v>16</v>
      </c>
      <c r="AC19" s="8">
        <v>15</v>
      </c>
      <c r="AD19" s="8">
        <v>16</v>
      </c>
      <c r="AE19" s="8">
        <v>15</v>
      </c>
      <c r="AF19" s="8">
        <v>15</v>
      </c>
      <c r="AG19" s="8">
        <v>15</v>
      </c>
      <c r="AH19" s="8">
        <v>15</v>
      </c>
      <c r="AI19" s="8">
        <v>15</v>
      </c>
      <c r="AJ19" s="8">
        <v>15</v>
      </c>
      <c r="AK19" s="8">
        <v>15</v>
      </c>
      <c r="AL19" s="8">
        <v>16</v>
      </c>
      <c r="AM19" s="8">
        <v>15</v>
      </c>
      <c r="AN19" s="8">
        <v>15</v>
      </c>
      <c r="AO19" s="8">
        <v>15</v>
      </c>
      <c r="AP19" s="8">
        <v>16</v>
      </c>
      <c r="AQ19" s="8">
        <v>16</v>
      </c>
      <c r="AR19" s="8">
        <v>16</v>
      </c>
      <c r="AS19" s="8">
        <v>16</v>
      </c>
      <c r="AT19" s="8">
        <v>16</v>
      </c>
      <c r="AU19" s="8">
        <v>16</v>
      </c>
      <c r="AV19" s="8">
        <v>16</v>
      </c>
      <c r="AW19" s="8">
        <v>16</v>
      </c>
      <c r="AX19" s="8">
        <v>15</v>
      </c>
      <c r="AY19" s="8">
        <v>15</v>
      </c>
      <c r="AZ19" s="8">
        <v>16</v>
      </c>
      <c r="BA19" s="8">
        <v>15</v>
      </c>
      <c r="BB19" s="8">
        <v>15</v>
      </c>
      <c r="BC19" s="8">
        <v>15</v>
      </c>
      <c r="BD19" s="8">
        <v>15</v>
      </c>
      <c r="BE19" s="8">
        <v>15</v>
      </c>
      <c r="BF19" s="8">
        <v>15</v>
      </c>
      <c r="BG19" s="8">
        <v>14</v>
      </c>
      <c r="BH19" s="8">
        <v>14</v>
      </c>
      <c r="BI19" s="8">
        <v>14</v>
      </c>
      <c r="BJ19" s="93">
        <v>13</v>
      </c>
      <c r="BK19" s="73">
        <v>13</v>
      </c>
      <c r="BL19" s="8">
        <v>13</v>
      </c>
      <c r="BM19" s="8">
        <v>13</v>
      </c>
      <c r="BN19" s="93">
        <v>13</v>
      </c>
      <c r="BO19" s="8">
        <v>13</v>
      </c>
      <c r="BP19" s="8">
        <v>12</v>
      </c>
      <c r="BQ19" s="8"/>
      <c r="BR19" s="8"/>
      <c r="BS19" s="8"/>
      <c r="BT19" s="8"/>
      <c r="BU19" s="8"/>
      <c r="BV19" s="8"/>
      <c r="BW19" s="8"/>
      <c r="BX19" s="8"/>
      <c r="CD19" s="25"/>
      <c r="CE19" s="9"/>
      <c r="CG19" s="9">
        <f>SUM(AX19:BA19)</f>
        <v>61</v>
      </c>
      <c r="CI19" s="9">
        <f>SUM(BB19:BE19)</f>
        <v>60</v>
      </c>
      <c r="CK19" s="9">
        <f>SUM(BF19:BI19)</f>
        <v>57</v>
      </c>
      <c r="CM19" s="9">
        <f t="shared" si="0"/>
        <v>52</v>
      </c>
    </row>
    <row r="20" spans="2:91" x14ac:dyDescent="0.25">
      <c r="B20" s="3">
        <v>255011347</v>
      </c>
      <c r="C20" s="3" t="s">
        <v>23</v>
      </c>
      <c r="D20" s="3" t="s">
        <v>14</v>
      </c>
      <c r="E20" s="4" t="s">
        <v>15</v>
      </c>
      <c r="F20" s="8">
        <v>33772000</v>
      </c>
      <c r="G20" s="8">
        <v>33539000</v>
      </c>
      <c r="H20" s="8">
        <v>33514000</v>
      </c>
      <c r="I20" s="8">
        <v>29627000</v>
      </c>
      <c r="J20" s="8">
        <v>33905000</v>
      </c>
      <c r="K20" s="8">
        <v>31234000</v>
      </c>
      <c r="L20" s="8">
        <v>32155000</v>
      </c>
      <c r="M20" s="8">
        <v>31870000</v>
      </c>
      <c r="N20" s="8">
        <v>36790000</v>
      </c>
      <c r="O20" s="8">
        <v>40551000</v>
      </c>
      <c r="P20" s="8">
        <v>43515700</v>
      </c>
      <c r="Q20" s="8">
        <v>46823000</v>
      </c>
      <c r="R20" s="8">
        <v>51667000</v>
      </c>
      <c r="S20" s="8">
        <v>54379000</v>
      </c>
      <c r="T20" s="8">
        <v>57198000</v>
      </c>
      <c r="U20" s="8">
        <v>60869000</v>
      </c>
      <c r="V20" s="8">
        <v>77019000</v>
      </c>
      <c r="W20" s="8">
        <v>71711000</v>
      </c>
      <c r="X20" s="8">
        <v>73890000</v>
      </c>
      <c r="Y20" s="8">
        <v>75953000</v>
      </c>
      <c r="Z20" s="8">
        <v>100857000</v>
      </c>
      <c r="AA20" s="8">
        <v>98121000</v>
      </c>
      <c r="AB20" s="8">
        <v>100276000</v>
      </c>
      <c r="AC20" s="8">
        <v>101543000</v>
      </c>
      <c r="AD20" s="8">
        <v>119313000</v>
      </c>
      <c r="AE20" s="8">
        <v>129912000</v>
      </c>
      <c r="AF20" s="8">
        <v>127352000</v>
      </c>
      <c r="AG20" s="8">
        <v>119310000</v>
      </c>
      <c r="AH20" s="8">
        <v>114943000</v>
      </c>
      <c r="AI20" s="8">
        <v>82189000</v>
      </c>
      <c r="AJ20" s="8">
        <v>70314000</v>
      </c>
      <c r="AK20" s="8">
        <v>58418000</v>
      </c>
      <c r="AL20" s="8">
        <v>61061000</v>
      </c>
      <c r="AM20" s="8">
        <v>68434000</v>
      </c>
      <c r="AN20" s="8">
        <v>73941000</v>
      </c>
      <c r="AO20" s="8">
        <v>67447000</v>
      </c>
      <c r="AP20" s="8">
        <v>79307000</v>
      </c>
      <c r="AQ20" s="8">
        <v>77775000</v>
      </c>
      <c r="AR20" s="8">
        <v>77610000</v>
      </c>
      <c r="AS20" s="8">
        <v>78379000</v>
      </c>
      <c r="AT20" s="8">
        <v>101506000</v>
      </c>
      <c r="AU20" s="8">
        <v>85275000</v>
      </c>
      <c r="AV20" s="8">
        <v>74087000</v>
      </c>
      <c r="AW20" s="8">
        <v>64528000</v>
      </c>
      <c r="AX20" s="8">
        <v>71630000</v>
      </c>
      <c r="AY20" s="8">
        <v>75915000</v>
      </c>
      <c r="AZ20" s="8">
        <v>77344000</v>
      </c>
      <c r="BA20" s="8">
        <v>70862000</v>
      </c>
      <c r="BB20" s="8">
        <v>77506000</v>
      </c>
      <c r="BC20" s="8">
        <v>72211000</v>
      </c>
      <c r="BD20" s="8">
        <v>69781000</v>
      </c>
      <c r="BE20" s="8">
        <v>65556000</v>
      </c>
      <c r="BF20" s="8">
        <v>68349000</v>
      </c>
      <c r="BG20" s="8">
        <v>66670000</v>
      </c>
      <c r="BH20" s="8">
        <v>63137000</v>
      </c>
      <c r="BI20" s="8">
        <v>57983000</v>
      </c>
      <c r="BJ20" s="93">
        <v>56849000</v>
      </c>
      <c r="BK20" s="80">
        <v>56930000</v>
      </c>
      <c r="BL20" s="8">
        <v>49244000</v>
      </c>
      <c r="BM20" s="8">
        <v>48350000</v>
      </c>
      <c r="BN20" s="93">
        <v>57596000</v>
      </c>
      <c r="BO20" s="8">
        <v>50086000</v>
      </c>
      <c r="BP20" s="8">
        <v>49700000</v>
      </c>
      <c r="BQ20" s="8"/>
      <c r="BR20" s="9">
        <f>SUM(BJ20:BL20)</f>
        <v>163023000</v>
      </c>
      <c r="BS20" s="9">
        <f>SUM(BN20:BP20)</f>
        <v>157382000</v>
      </c>
      <c r="BT20" s="12">
        <f>(BS20-BR20)/BR20</f>
        <v>-3.4602479404746568E-2</v>
      </c>
      <c r="BU20" s="12"/>
      <c r="BV20" s="12">
        <f>(BK20-BG20)/BG20</f>
        <v>-0.14609269536523173</v>
      </c>
      <c r="BW20" s="12"/>
      <c r="BX20" s="12"/>
      <c r="BY20" s="31">
        <f>SUM(AH20:AK20)</f>
        <v>325864000</v>
      </c>
      <c r="CA20" s="9">
        <f>SUM(AL20:AO20)</f>
        <v>270883000</v>
      </c>
      <c r="CC20" s="9">
        <f>SUM(AP20:AS20)</f>
        <v>313071000</v>
      </c>
      <c r="CD20" s="24">
        <f>(CC20-CA20)/CA20</f>
        <v>0.15574251614165524</v>
      </c>
      <c r="CE20" s="9">
        <f>SUM(AT20:AW20)</f>
        <v>325396000</v>
      </c>
      <c r="CG20" s="9">
        <f>SUM(AX20:BA20)</f>
        <v>295751000</v>
      </c>
      <c r="CI20" s="9">
        <f>SUM(BB20:BE20)</f>
        <v>285054000</v>
      </c>
      <c r="CK20" s="9">
        <f>SUM(BF20:BI20)</f>
        <v>256139000</v>
      </c>
      <c r="CM20" s="9">
        <f t="shared" si="0"/>
        <v>211373000</v>
      </c>
    </row>
    <row r="21" spans="2:91" x14ac:dyDescent="0.25">
      <c r="D21" s="3" t="s">
        <v>16</v>
      </c>
      <c r="E21" s="4" t="s">
        <v>17</v>
      </c>
      <c r="F21" s="8">
        <v>24463</v>
      </c>
      <c r="G21" s="8">
        <v>26001</v>
      </c>
      <c r="H21" s="8">
        <v>26158</v>
      </c>
      <c r="I21" s="8">
        <v>23421</v>
      </c>
      <c r="J21" s="8">
        <v>26846</v>
      </c>
      <c r="K21" s="8">
        <v>23969</v>
      </c>
      <c r="L21" s="8">
        <v>26518</v>
      </c>
      <c r="M21" s="8">
        <v>27231</v>
      </c>
      <c r="N21" s="8">
        <v>29528</v>
      </c>
      <c r="O21" s="8">
        <v>32209</v>
      </c>
      <c r="P21" s="8">
        <v>29936</v>
      </c>
      <c r="Q21" s="8">
        <v>32420</v>
      </c>
      <c r="R21" s="8">
        <v>33116</v>
      </c>
      <c r="S21" s="8">
        <v>34062</v>
      </c>
      <c r="T21" s="8">
        <v>34779</v>
      </c>
      <c r="U21" s="8">
        <v>35228</v>
      </c>
      <c r="V21" s="8">
        <v>41850</v>
      </c>
      <c r="W21" s="8">
        <v>38465</v>
      </c>
      <c r="X21" s="8">
        <v>40287</v>
      </c>
      <c r="Y21" s="8">
        <v>40950</v>
      </c>
      <c r="Z21" s="8">
        <v>46886</v>
      </c>
      <c r="AA21" s="8">
        <v>44991</v>
      </c>
      <c r="AB21" s="8">
        <v>46565</v>
      </c>
      <c r="AC21" s="8">
        <v>44295</v>
      </c>
      <c r="AD21" s="8">
        <v>50715</v>
      </c>
      <c r="AE21" s="8">
        <v>52617</v>
      </c>
      <c r="AF21" s="8">
        <v>50930</v>
      </c>
      <c r="AG21" s="8">
        <v>46973</v>
      </c>
      <c r="AH21" s="8">
        <v>41420</v>
      </c>
      <c r="AI21" s="8">
        <v>31738</v>
      </c>
      <c r="AJ21" s="8">
        <v>28519</v>
      </c>
      <c r="AK21" s="8">
        <v>25900</v>
      </c>
      <c r="AL21" s="8">
        <v>27809</v>
      </c>
      <c r="AM21" s="8">
        <v>34032</v>
      </c>
      <c r="AN21" s="8">
        <v>36496</v>
      </c>
      <c r="AO21" s="8">
        <v>34262</v>
      </c>
      <c r="AP21" s="8">
        <v>35949</v>
      </c>
      <c r="AQ21" s="8">
        <v>35646</v>
      </c>
      <c r="AR21" s="8">
        <v>35336</v>
      </c>
      <c r="AS21" s="8">
        <v>34089</v>
      </c>
      <c r="AT21" s="8">
        <v>41321</v>
      </c>
      <c r="AU21" s="8">
        <v>35375</v>
      </c>
      <c r="AV21" s="8">
        <v>32615</v>
      </c>
      <c r="AW21" s="8">
        <v>31000</v>
      </c>
      <c r="AX21" s="8">
        <v>33653</v>
      </c>
      <c r="AY21" s="8">
        <v>36872</v>
      </c>
      <c r="AZ21" s="8">
        <v>45474</v>
      </c>
      <c r="BA21" s="8">
        <v>38037</v>
      </c>
      <c r="BB21" s="8">
        <v>43629</v>
      </c>
      <c r="BC21" s="8">
        <v>39352</v>
      </c>
      <c r="BD21" s="8">
        <v>37699</v>
      </c>
      <c r="BE21" s="8">
        <v>35684</v>
      </c>
      <c r="BF21" s="8">
        <v>39686</v>
      </c>
      <c r="BG21" s="8">
        <v>39513</v>
      </c>
      <c r="BH21" s="8">
        <v>39527</v>
      </c>
      <c r="BI21" s="8">
        <v>33171</v>
      </c>
      <c r="BJ21" s="93">
        <v>30970</v>
      </c>
      <c r="BK21" s="80">
        <v>31795</v>
      </c>
      <c r="BL21" s="8">
        <v>26506</v>
      </c>
      <c r="BM21" s="8">
        <v>24964</v>
      </c>
      <c r="BN21" s="93">
        <v>30676</v>
      </c>
      <c r="BO21" s="8">
        <v>25305</v>
      </c>
      <c r="BP21" s="8">
        <v>21755</v>
      </c>
      <c r="BQ21" s="8"/>
      <c r="BR21" s="9">
        <f>SUM(BJ21:BL21)</f>
        <v>89271</v>
      </c>
      <c r="BS21" s="9">
        <f>SUM(BN21:BP21)</f>
        <v>77736</v>
      </c>
      <c r="BT21" s="12">
        <f>(BS21-BR21)/BR21</f>
        <v>-0.12921329435090903</v>
      </c>
      <c r="BU21" s="12"/>
      <c r="BV21" s="12">
        <f>(BK21-BG21)/BG21</f>
        <v>-0.19532811985928683</v>
      </c>
      <c r="BW21" s="12"/>
      <c r="BX21" s="12"/>
      <c r="BY21" s="31">
        <f>SUM(AH21:AK21)</f>
        <v>127577</v>
      </c>
      <c r="CA21" s="9">
        <f>SUM(AL21:AO21)</f>
        <v>132599</v>
      </c>
      <c r="CC21" s="9">
        <f>SUM(AP21:AS21)</f>
        <v>141020</v>
      </c>
      <c r="CD21" s="24">
        <f>(CC21-CA21)/CA21</f>
        <v>6.3507266268976389E-2</v>
      </c>
      <c r="CE21" s="9">
        <f>SUM(AT21:AW21)</f>
        <v>140311</v>
      </c>
      <c r="CG21" s="9">
        <f>SUM(AX21:BA21)</f>
        <v>154036</v>
      </c>
      <c r="CI21" s="9">
        <f>SUM(BB21:BE21)</f>
        <v>156364</v>
      </c>
      <c r="CK21" s="9">
        <f>SUM(BF21:BI21)</f>
        <v>151897</v>
      </c>
      <c r="CM21" s="9">
        <f t="shared" si="0"/>
        <v>114235</v>
      </c>
    </row>
    <row r="22" spans="2:91" x14ac:dyDescent="0.25">
      <c r="D22" s="3" t="s">
        <v>18</v>
      </c>
      <c r="E22" s="4" t="s">
        <v>17</v>
      </c>
      <c r="F22" s="8">
        <v>24463</v>
      </c>
      <c r="G22" s="8">
        <v>26001</v>
      </c>
      <c r="H22" s="8">
        <v>26158</v>
      </c>
      <c r="I22" s="8">
        <v>23421</v>
      </c>
      <c r="J22" s="8">
        <v>26846</v>
      </c>
      <c r="K22" s="8">
        <v>23969</v>
      </c>
      <c r="L22" s="8">
        <v>26518</v>
      </c>
      <c r="M22" s="8">
        <v>27231</v>
      </c>
      <c r="N22" s="8">
        <v>29528</v>
      </c>
      <c r="O22" s="8">
        <v>32209</v>
      </c>
      <c r="P22" s="8">
        <v>29936</v>
      </c>
      <c r="Q22" s="8">
        <v>32420</v>
      </c>
      <c r="R22" s="8">
        <v>33116</v>
      </c>
      <c r="S22" s="8">
        <v>34062</v>
      </c>
      <c r="T22" s="8">
        <v>34779</v>
      </c>
      <c r="U22" s="8">
        <v>35228</v>
      </c>
      <c r="V22" s="8">
        <v>41850</v>
      </c>
      <c r="W22" s="8">
        <v>38465</v>
      </c>
      <c r="X22" s="8">
        <v>40287</v>
      </c>
      <c r="Y22" s="8">
        <v>40950</v>
      </c>
      <c r="Z22" s="8">
        <v>46886</v>
      </c>
      <c r="AA22" s="8">
        <v>44991</v>
      </c>
      <c r="AB22" s="8">
        <v>46565</v>
      </c>
      <c r="AC22" s="8">
        <v>44295</v>
      </c>
      <c r="AD22" s="8">
        <v>50715</v>
      </c>
      <c r="AE22" s="8">
        <v>52617</v>
      </c>
      <c r="AF22" s="8">
        <v>50930</v>
      </c>
      <c r="AG22" s="8">
        <v>46973</v>
      </c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93"/>
      <c r="BK22" s="73"/>
      <c r="BL22" s="8"/>
      <c r="BM22" s="8"/>
      <c r="BN22" s="93"/>
      <c r="BO22" s="8"/>
      <c r="BP22" s="8"/>
      <c r="BQ22" s="8"/>
      <c r="BR22" s="8"/>
      <c r="BS22" s="8"/>
      <c r="BT22" s="8"/>
      <c r="BU22" s="8"/>
      <c r="BV22" s="8"/>
      <c r="BW22" s="8"/>
      <c r="BX22" s="8"/>
      <c r="CD22" s="25"/>
      <c r="CE22" s="9"/>
      <c r="CG22" s="9"/>
      <c r="CI22" s="9"/>
      <c r="CK22" s="9"/>
      <c r="CM22" s="9">
        <f t="shared" si="0"/>
        <v>0</v>
      </c>
    </row>
    <row r="23" spans="2:91" x14ac:dyDescent="0.25">
      <c r="D23" s="3" t="s">
        <v>19</v>
      </c>
      <c r="E23" s="4" t="s">
        <v>20</v>
      </c>
      <c r="F23" s="8">
        <v>14</v>
      </c>
      <c r="G23" s="8">
        <v>14</v>
      </c>
      <c r="H23" s="8">
        <v>14</v>
      </c>
      <c r="I23" s="8">
        <v>14</v>
      </c>
      <c r="J23" s="8">
        <v>14</v>
      </c>
      <c r="K23" s="8">
        <v>14</v>
      </c>
      <c r="L23" s="8">
        <v>14</v>
      </c>
      <c r="M23" s="8">
        <v>13</v>
      </c>
      <c r="N23" s="8">
        <v>14</v>
      </c>
      <c r="O23" s="8">
        <v>14</v>
      </c>
      <c r="P23" s="8">
        <v>14</v>
      </c>
      <c r="Q23" s="8">
        <v>14</v>
      </c>
      <c r="R23" s="8">
        <v>14</v>
      </c>
      <c r="S23" s="8">
        <v>14</v>
      </c>
      <c r="T23" s="8">
        <v>13</v>
      </c>
      <c r="U23" s="8">
        <v>13</v>
      </c>
      <c r="V23" s="8">
        <v>14</v>
      </c>
      <c r="W23" s="8">
        <v>14</v>
      </c>
      <c r="X23" s="8">
        <v>14</v>
      </c>
      <c r="Y23" s="8">
        <v>14</v>
      </c>
      <c r="Z23" s="8">
        <v>16</v>
      </c>
      <c r="AA23" s="8">
        <v>16</v>
      </c>
      <c r="AB23" s="8">
        <v>16</v>
      </c>
      <c r="AC23" s="8">
        <v>16</v>
      </c>
      <c r="AD23" s="8">
        <v>16</v>
      </c>
      <c r="AE23" s="8">
        <v>17</v>
      </c>
      <c r="AF23" s="8">
        <v>17</v>
      </c>
      <c r="AG23" s="8">
        <v>17</v>
      </c>
      <c r="AH23" s="8">
        <v>17</v>
      </c>
      <c r="AI23" s="8">
        <v>17</v>
      </c>
      <c r="AJ23" s="8">
        <v>17</v>
      </c>
      <c r="AK23" s="8">
        <v>17</v>
      </c>
      <c r="AL23" s="8">
        <v>17</v>
      </c>
      <c r="AM23" s="8">
        <v>17</v>
      </c>
      <c r="AN23" s="8">
        <v>17</v>
      </c>
      <c r="AO23" s="8">
        <v>17</v>
      </c>
      <c r="AP23" s="8">
        <v>18</v>
      </c>
      <c r="AQ23" s="8">
        <v>18</v>
      </c>
      <c r="AR23" s="8">
        <v>18</v>
      </c>
      <c r="AS23" s="8">
        <v>18</v>
      </c>
      <c r="AT23" s="8">
        <v>19</v>
      </c>
      <c r="AU23" s="8">
        <v>20</v>
      </c>
      <c r="AV23" s="8">
        <v>20</v>
      </c>
      <c r="AW23" s="8">
        <v>20</v>
      </c>
      <c r="AX23" s="8">
        <v>19</v>
      </c>
      <c r="AY23" s="8">
        <v>20</v>
      </c>
      <c r="AZ23" s="8">
        <v>21</v>
      </c>
      <c r="BA23" s="8">
        <v>20</v>
      </c>
      <c r="BB23" s="8">
        <v>19</v>
      </c>
      <c r="BC23" s="8">
        <v>20</v>
      </c>
      <c r="BD23" s="8">
        <v>20</v>
      </c>
      <c r="BE23" s="8">
        <v>20</v>
      </c>
      <c r="BF23" s="8">
        <v>20</v>
      </c>
      <c r="BG23" s="8">
        <v>18</v>
      </c>
      <c r="BH23" s="8">
        <v>18</v>
      </c>
      <c r="BI23" s="8">
        <v>18</v>
      </c>
      <c r="BJ23" s="93">
        <v>17</v>
      </c>
      <c r="BK23" s="73">
        <v>17</v>
      </c>
      <c r="BL23" s="8">
        <v>17</v>
      </c>
      <c r="BM23" s="8">
        <v>17</v>
      </c>
      <c r="BN23" s="93">
        <v>17</v>
      </c>
      <c r="BO23" s="8">
        <v>17</v>
      </c>
      <c r="BP23" s="8">
        <v>15</v>
      </c>
      <c r="BQ23" s="8"/>
      <c r="BR23" s="8"/>
      <c r="BS23" s="8"/>
      <c r="BT23" s="8"/>
      <c r="BU23" s="8"/>
      <c r="BV23" s="8"/>
      <c r="BW23" s="8"/>
      <c r="BX23" s="8"/>
      <c r="CD23" s="25"/>
      <c r="CE23" s="9"/>
      <c r="CG23" s="9">
        <f>SUM(AX23:BA23)</f>
        <v>80</v>
      </c>
      <c r="CI23" s="9">
        <f>SUM(BB23:BE23)</f>
        <v>79</v>
      </c>
      <c r="CK23" s="9">
        <f>SUM(BF23:BI23)</f>
        <v>74</v>
      </c>
      <c r="CM23" s="9">
        <f t="shared" si="0"/>
        <v>68</v>
      </c>
    </row>
    <row r="24" spans="2:91" x14ac:dyDescent="0.25">
      <c r="B24" s="3">
        <v>255011349</v>
      </c>
      <c r="C24" s="3" t="s">
        <v>24</v>
      </c>
      <c r="D24" s="3" t="s">
        <v>14</v>
      </c>
      <c r="E24" s="4" t="s">
        <v>15</v>
      </c>
      <c r="F24" s="8">
        <v>107151000</v>
      </c>
      <c r="G24" s="8">
        <v>99515000</v>
      </c>
      <c r="H24" s="8">
        <v>90574000</v>
      </c>
      <c r="I24" s="8">
        <v>76252000</v>
      </c>
      <c r="J24" s="8">
        <v>76257000</v>
      </c>
      <c r="K24" s="8">
        <v>71177000</v>
      </c>
      <c r="L24" s="8">
        <v>83012000</v>
      </c>
      <c r="M24" s="8">
        <v>66215000</v>
      </c>
      <c r="N24" s="8">
        <v>66055000</v>
      </c>
      <c r="O24" s="8">
        <v>82506000</v>
      </c>
      <c r="P24" s="8">
        <v>87053000</v>
      </c>
      <c r="Q24" s="8">
        <v>90870000</v>
      </c>
      <c r="R24" s="8">
        <v>104818000</v>
      </c>
      <c r="S24" s="8">
        <v>111249000</v>
      </c>
      <c r="T24" s="8">
        <v>115948000</v>
      </c>
      <c r="U24" s="8">
        <v>121307000</v>
      </c>
      <c r="V24" s="8">
        <v>144277000</v>
      </c>
      <c r="W24" s="8">
        <v>153636000</v>
      </c>
      <c r="X24" s="8">
        <v>170969000</v>
      </c>
      <c r="Y24" s="8">
        <v>176221000</v>
      </c>
      <c r="Z24" s="8">
        <v>225690000</v>
      </c>
      <c r="AA24" s="8">
        <v>215541000</v>
      </c>
      <c r="AB24" s="8">
        <v>212460000</v>
      </c>
      <c r="AC24" s="8">
        <v>209821000</v>
      </c>
      <c r="AD24" s="8">
        <v>238181000</v>
      </c>
      <c r="AE24" s="8">
        <v>225570000</v>
      </c>
      <c r="AF24" s="8">
        <v>224643000</v>
      </c>
      <c r="AG24" s="8">
        <v>217471000</v>
      </c>
      <c r="AH24" s="8">
        <v>231156000</v>
      </c>
      <c r="AI24" s="8">
        <v>182631000</v>
      </c>
      <c r="AJ24" s="8">
        <v>158366000</v>
      </c>
      <c r="AK24" s="8">
        <v>141470000</v>
      </c>
      <c r="AL24" s="8">
        <v>139236000</v>
      </c>
      <c r="AM24" s="8">
        <v>100495000</v>
      </c>
      <c r="AN24" s="8">
        <v>132493000</v>
      </c>
      <c r="AO24" s="8">
        <v>105179000</v>
      </c>
      <c r="AP24" s="8">
        <v>139402000</v>
      </c>
      <c r="AQ24" s="8">
        <v>138526000</v>
      </c>
      <c r="AR24" s="8">
        <v>125270000</v>
      </c>
      <c r="AS24" s="8">
        <v>134588000</v>
      </c>
      <c r="AT24" s="8">
        <v>109066000</v>
      </c>
      <c r="AU24" s="8">
        <v>94776000</v>
      </c>
      <c r="AV24" s="8">
        <v>93154000</v>
      </c>
      <c r="AW24" s="8">
        <v>86907000</v>
      </c>
      <c r="AX24" s="8">
        <v>103415700</v>
      </c>
      <c r="AY24" s="8">
        <v>99563000</v>
      </c>
      <c r="AZ24" s="8">
        <v>93907000</v>
      </c>
      <c r="BA24" s="8">
        <v>79422000</v>
      </c>
      <c r="BB24" s="8">
        <v>91699000</v>
      </c>
      <c r="BC24" s="8">
        <v>79386000</v>
      </c>
      <c r="BD24" s="8">
        <v>84844000</v>
      </c>
      <c r="BE24" s="8">
        <v>78654000</v>
      </c>
      <c r="BF24" s="8">
        <v>80035000</v>
      </c>
      <c r="BG24" s="8">
        <v>71277000</v>
      </c>
      <c r="BH24" s="8">
        <v>70788000</v>
      </c>
      <c r="BI24" s="8">
        <v>68407000</v>
      </c>
      <c r="BJ24" s="93">
        <v>64098000</v>
      </c>
      <c r="BK24" s="80">
        <v>64157000</v>
      </c>
      <c r="BL24" s="8">
        <v>54019000</v>
      </c>
      <c r="BM24" s="8">
        <v>46228000</v>
      </c>
      <c r="BN24" s="93">
        <v>58182000</v>
      </c>
      <c r="BO24" s="8">
        <v>64778000</v>
      </c>
      <c r="BP24" s="8">
        <v>55908000</v>
      </c>
      <c r="BQ24" s="8"/>
      <c r="BR24" s="9">
        <f>SUM(BJ24:BL24)</f>
        <v>182274000</v>
      </c>
      <c r="BS24" s="9">
        <f>SUM(BN24:BP24)</f>
        <v>178868000</v>
      </c>
      <c r="BT24" s="12">
        <f>(BS24-BR24)/BR24</f>
        <v>-1.8686153812392331E-2</v>
      </c>
      <c r="BU24" s="12"/>
      <c r="BV24" s="12">
        <f>(BK24-BG24)/BG24</f>
        <v>-9.9891970761956869E-2</v>
      </c>
      <c r="BW24" s="12"/>
      <c r="BX24" s="12"/>
      <c r="BY24" s="31">
        <f>SUM(AH24:AK24)</f>
        <v>713623000</v>
      </c>
      <c r="CA24" s="9">
        <f>SUM(AL24:AO24)</f>
        <v>477403000</v>
      </c>
      <c r="CC24" s="9">
        <f>SUM(AP24:AS24)</f>
        <v>537786000</v>
      </c>
      <c r="CD24" s="24">
        <f>(CC24-CA24)/CA24</f>
        <v>0.1264822382766761</v>
      </c>
      <c r="CE24" s="9">
        <f>SUM(AT24:AW24)</f>
        <v>383903000</v>
      </c>
      <c r="CG24" s="9">
        <f>SUM(AX24:BA24)</f>
        <v>376307700</v>
      </c>
      <c r="CI24" s="9">
        <f>SUM(BB24:BE24)</f>
        <v>334583000</v>
      </c>
      <c r="CK24" s="9">
        <f>SUM(BF24:BI24)</f>
        <v>290507000</v>
      </c>
      <c r="CM24" s="9">
        <f t="shared" si="0"/>
        <v>228502000</v>
      </c>
    </row>
    <row r="25" spans="2:91" x14ac:dyDescent="0.25">
      <c r="D25" s="3" t="s">
        <v>16</v>
      </c>
      <c r="E25" s="4" t="s">
        <v>17</v>
      </c>
      <c r="F25" s="8">
        <v>46430</v>
      </c>
      <c r="G25" s="8">
        <v>44241</v>
      </c>
      <c r="H25" s="8">
        <v>41751</v>
      </c>
      <c r="I25" s="8">
        <v>37023</v>
      </c>
      <c r="J25" s="8">
        <v>34076</v>
      </c>
      <c r="K25" s="8">
        <v>31125</v>
      </c>
      <c r="L25" s="8">
        <v>33190</v>
      </c>
      <c r="M25" s="8">
        <v>25765</v>
      </c>
      <c r="N25" s="8">
        <v>31143</v>
      </c>
      <c r="O25" s="8">
        <v>35689</v>
      </c>
      <c r="P25" s="8">
        <v>35527</v>
      </c>
      <c r="Q25" s="8">
        <v>33815</v>
      </c>
      <c r="R25" s="8">
        <v>35770</v>
      </c>
      <c r="S25" s="8">
        <v>36164</v>
      </c>
      <c r="T25" s="8">
        <v>36198</v>
      </c>
      <c r="U25" s="8">
        <v>34384</v>
      </c>
      <c r="V25" s="8">
        <v>40463</v>
      </c>
      <c r="W25" s="8">
        <v>39653</v>
      </c>
      <c r="X25" s="8">
        <v>43111</v>
      </c>
      <c r="Y25" s="8">
        <v>42699</v>
      </c>
      <c r="Z25" s="8">
        <v>48099</v>
      </c>
      <c r="AA25" s="8">
        <v>46923</v>
      </c>
      <c r="AB25" s="8">
        <v>49075</v>
      </c>
      <c r="AC25" s="8">
        <v>47411</v>
      </c>
      <c r="AD25" s="8">
        <v>51456</v>
      </c>
      <c r="AE25" s="8">
        <v>49208</v>
      </c>
      <c r="AF25" s="8">
        <v>48618</v>
      </c>
      <c r="AG25" s="8">
        <v>47542</v>
      </c>
      <c r="AH25" s="8">
        <v>43779</v>
      </c>
      <c r="AI25" s="8">
        <v>41789</v>
      </c>
      <c r="AJ25" s="8">
        <v>36468</v>
      </c>
      <c r="AK25" s="8">
        <v>31419</v>
      </c>
      <c r="AL25" s="8">
        <v>30312</v>
      </c>
      <c r="AM25" s="8">
        <v>21210</v>
      </c>
      <c r="AN25" s="8">
        <v>25858</v>
      </c>
      <c r="AO25" s="8">
        <v>23839</v>
      </c>
      <c r="AP25" s="8">
        <v>27228</v>
      </c>
      <c r="AQ25" s="8">
        <v>27594</v>
      </c>
      <c r="AR25" s="8">
        <v>29853</v>
      </c>
      <c r="AS25" s="8">
        <v>29989</v>
      </c>
      <c r="AT25" s="8">
        <v>31065</v>
      </c>
      <c r="AU25" s="8">
        <v>28658</v>
      </c>
      <c r="AV25" s="8">
        <v>28930</v>
      </c>
      <c r="AW25" s="8">
        <v>36217</v>
      </c>
      <c r="AX25" s="8">
        <v>41686</v>
      </c>
      <c r="AY25" s="8">
        <v>39407</v>
      </c>
      <c r="AZ25" s="8">
        <v>37630</v>
      </c>
      <c r="BA25" s="8">
        <v>32941</v>
      </c>
      <c r="BB25" s="8">
        <v>34128</v>
      </c>
      <c r="BC25" s="8">
        <v>30833</v>
      </c>
      <c r="BD25" s="8">
        <v>33227</v>
      </c>
      <c r="BE25" s="8">
        <v>27708</v>
      </c>
      <c r="BF25" s="8">
        <v>29356</v>
      </c>
      <c r="BG25" s="8">
        <v>28537</v>
      </c>
      <c r="BH25" s="8">
        <v>28015</v>
      </c>
      <c r="BI25" s="8">
        <v>26015</v>
      </c>
      <c r="BJ25" s="93">
        <v>24210</v>
      </c>
      <c r="BK25" s="80">
        <v>27155</v>
      </c>
      <c r="BL25" s="8">
        <v>23970</v>
      </c>
      <c r="BM25" s="8">
        <v>19162</v>
      </c>
      <c r="BN25" s="93">
        <v>23668</v>
      </c>
      <c r="BO25" s="8">
        <v>23811</v>
      </c>
      <c r="BP25" s="8">
        <v>21044</v>
      </c>
      <c r="BQ25" s="8"/>
      <c r="BR25" s="9">
        <f>SUM(BJ25:BL25)</f>
        <v>75335</v>
      </c>
      <c r="BS25" s="9">
        <f>SUM(BN25:BP25)</f>
        <v>68523</v>
      </c>
      <c r="BT25" s="12">
        <f>(BS25-BR25)/BR25</f>
        <v>-9.0422778257118211E-2</v>
      </c>
      <c r="BU25" s="12"/>
      <c r="BV25" s="12">
        <f>(BK25-BG25)/BG25</f>
        <v>-4.8428356169183867E-2</v>
      </c>
      <c r="BW25" s="12"/>
      <c r="BX25" s="12"/>
      <c r="BY25" s="31">
        <f>SUM(AH25:AK25)</f>
        <v>153455</v>
      </c>
      <c r="CA25" s="9">
        <f>SUM(AL25:AO25)</f>
        <v>101219</v>
      </c>
      <c r="CC25" s="9">
        <f>SUM(AP25:AS25)</f>
        <v>114664</v>
      </c>
      <c r="CD25" s="24">
        <f>(CC25-CA25)/CA25</f>
        <v>0.13283079263774589</v>
      </c>
      <c r="CE25" s="9">
        <f>SUM(AT25:AW25)</f>
        <v>124870</v>
      </c>
      <c r="CG25" s="9">
        <f>SUM(AX25:BA25)</f>
        <v>151664</v>
      </c>
      <c r="CI25" s="9">
        <f>SUM(BB25:BE25)</f>
        <v>125896</v>
      </c>
      <c r="CK25" s="9">
        <f>SUM(BF25:BI25)</f>
        <v>111923</v>
      </c>
      <c r="CM25" s="9">
        <f t="shared" si="0"/>
        <v>94497</v>
      </c>
    </row>
    <row r="26" spans="2:91" x14ac:dyDescent="0.25">
      <c r="D26" s="3" t="s">
        <v>18</v>
      </c>
      <c r="E26" s="4" t="s">
        <v>17</v>
      </c>
      <c r="F26" s="8">
        <v>46430</v>
      </c>
      <c r="G26" s="8">
        <v>44241</v>
      </c>
      <c r="H26" s="8">
        <v>41751</v>
      </c>
      <c r="I26" s="8">
        <v>37023</v>
      </c>
      <c r="J26" s="8">
        <v>34076</v>
      </c>
      <c r="K26" s="8">
        <v>31125</v>
      </c>
      <c r="L26" s="8">
        <v>33190</v>
      </c>
      <c r="M26" s="8">
        <v>25765</v>
      </c>
      <c r="N26" s="8">
        <v>31143</v>
      </c>
      <c r="O26" s="8">
        <v>35689</v>
      </c>
      <c r="P26" s="8">
        <v>35527</v>
      </c>
      <c r="Q26" s="8">
        <v>33815</v>
      </c>
      <c r="R26" s="8">
        <v>35770</v>
      </c>
      <c r="S26" s="8">
        <v>36164</v>
      </c>
      <c r="T26" s="8">
        <v>36198</v>
      </c>
      <c r="U26" s="8">
        <v>34384</v>
      </c>
      <c r="V26" s="8">
        <v>40463</v>
      </c>
      <c r="W26" s="8">
        <v>39653</v>
      </c>
      <c r="X26" s="8">
        <v>43111</v>
      </c>
      <c r="Y26" s="8">
        <v>42699</v>
      </c>
      <c r="Z26" s="8">
        <v>48099</v>
      </c>
      <c r="AA26" s="8">
        <v>46923</v>
      </c>
      <c r="AB26" s="8">
        <v>49075</v>
      </c>
      <c r="AC26" s="8">
        <v>47411</v>
      </c>
      <c r="AD26" s="8">
        <v>51456</v>
      </c>
      <c r="AE26" s="8">
        <v>49208</v>
      </c>
      <c r="AF26" s="8">
        <v>48618</v>
      </c>
      <c r="AG26" s="8">
        <v>47542</v>
      </c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93"/>
      <c r="BK26" s="73"/>
      <c r="BL26" s="8"/>
      <c r="BM26" s="8"/>
      <c r="BN26" s="93"/>
      <c r="BO26" s="8"/>
      <c r="BP26" s="8"/>
      <c r="BQ26" s="8"/>
      <c r="BR26" s="8"/>
      <c r="BS26" s="8"/>
      <c r="BT26" s="8"/>
      <c r="BU26" s="8"/>
      <c r="BV26" s="8"/>
      <c r="BW26" s="8"/>
      <c r="BX26" s="8"/>
      <c r="CE26" s="9"/>
      <c r="CG26" s="9"/>
      <c r="CI26" s="9"/>
      <c r="CK26" s="9"/>
      <c r="CM26" s="9">
        <f t="shared" si="0"/>
        <v>0</v>
      </c>
    </row>
    <row r="27" spans="2:91" x14ac:dyDescent="0.25">
      <c r="D27" s="3" t="s">
        <v>19</v>
      </c>
      <c r="E27" s="4" t="s">
        <v>20</v>
      </c>
      <c r="F27" s="8">
        <v>20</v>
      </c>
      <c r="G27" s="8">
        <v>20</v>
      </c>
      <c r="H27" s="8">
        <v>21</v>
      </c>
      <c r="I27" s="8">
        <v>21</v>
      </c>
      <c r="J27" s="8">
        <v>20</v>
      </c>
      <c r="K27" s="8">
        <v>20</v>
      </c>
      <c r="L27" s="8">
        <v>19</v>
      </c>
      <c r="M27" s="8">
        <v>17</v>
      </c>
      <c r="N27" s="8">
        <v>18</v>
      </c>
      <c r="O27" s="8">
        <v>18</v>
      </c>
      <c r="P27" s="8">
        <v>18</v>
      </c>
      <c r="Q27" s="8">
        <v>18</v>
      </c>
      <c r="R27" s="8">
        <v>17</v>
      </c>
      <c r="S27" s="8">
        <v>17</v>
      </c>
      <c r="T27" s="8">
        <v>17</v>
      </c>
      <c r="U27" s="8">
        <v>17</v>
      </c>
      <c r="V27" s="8">
        <v>18</v>
      </c>
      <c r="W27" s="8">
        <v>18</v>
      </c>
      <c r="X27" s="8">
        <v>19</v>
      </c>
      <c r="Y27" s="8">
        <v>19</v>
      </c>
      <c r="Z27" s="8">
        <v>20</v>
      </c>
      <c r="AA27" s="8">
        <v>19</v>
      </c>
      <c r="AB27" s="8">
        <v>19</v>
      </c>
      <c r="AC27" s="8">
        <v>19</v>
      </c>
      <c r="AD27" s="8">
        <v>19</v>
      </c>
      <c r="AE27" s="8">
        <v>19</v>
      </c>
      <c r="AF27" s="8">
        <v>19</v>
      </c>
      <c r="AG27" s="8">
        <v>19</v>
      </c>
      <c r="AH27" s="8">
        <v>21</v>
      </c>
      <c r="AI27" s="8">
        <v>20</v>
      </c>
      <c r="AJ27" s="8">
        <v>20</v>
      </c>
      <c r="AK27" s="8">
        <v>20</v>
      </c>
      <c r="AL27" s="8">
        <v>20</v>
      </c>
      <c r="AM27" s="8">
        <v>20</v>
      </c>
      <c r="AN27" s="8">
        <v>19</v>
      </c>
      <c r="AO27" s="8">
        <v>19</v>
      </c>
      <c r="AP27" s="8">
        <v>20</v>
      </c>
      <c r="AQ27" s="8">
        <v>20</v>
      </c>
      <c r="AR27" s="8">
        <v>20</v>
      </c>
      <c r="AS27" s="8">
        <v>20</v>
      </c>
      <c r="AT27" s="8">
        <v>21</v>
      </c>
      <c r="AU27" s="8">
        <v>21</v>
      </c>
      <c r="AV27" s="8">
        <v>21</v>
      </c>
      <c r="AW27" s="8">
        <v>23</v>
      </c>
      <c r="AX27" s="8">
        <v>22</v>
      </c>
      <c r="AY27" s="8">
        <v>23</v>
      </c>
      <c r="AZ27" s="8">
        <v>22</v>
      </c>
      <c r="BA27" s="8">
        <v>22</v>
      </c>
      <c r="BB27" s="8">
        <v>22</v>
      </c>
      <c r="BC27" s="8">
        <v>22</v>
      </c>
      <c r="BD27" s="8">
        <v>22</v>
      </c>
      <c r="BE27" s="8">
        <v>22</v>
      </c>
      <c r="BF27" s="8">
        <v>21</v>
      </c>
      <c r="BG27" s="8">
        <v>20</v>
      </c>
      <c r="BH27" s="8">
        <v>19</v>
      </c>
      <c r="BI27" s="8">
        <v>19</v>
      </c>
      <c r="BJ27" s="93">
        <v>19</v>
      </c>
      <c r="BK27" s="73">
        <v>19</v>
      </c>
      <c r="BL27" s="8">
        <v>18</v>
      </c>
      <c r="BM27" s="8">
        <v>18</v>
      </c>
      <c r="BN27" s="93">
        <v>18</v>
      </c>
      <c r="BO27" s="8">
        <v>18</v>
      </c>
      <c r="BP27" s="8">
        <v>18</v>
      </c>
      <c r="BQ27" s="8"/>
      <c r="BR27" s="8"/>
      <c r="BS27" s="8"/>
      <c r="BT27" s="8"/>
      <c r="BU27" s="8"/>
      <c r="BV27" s="8"/>
      <c r="BW27" s="8"/>
      <c r="BX27" s="8"/>
      <c r="CE27" s="9"/>
      <c r="CG27" s="9"/>
      <c r="CI27" s="9"/>
      <c r="CK27" s="9">
        <f>SUM(BF27:BI27)</f>
        <v>79</v>
      </c>
      <c r="CM27" s="9">
        <f t="shared" si="0"/>
        <v>74</v>
      </c>
    </row>
    <row r="28" spans="2:91" x14ac:dyDescent="0.25">
      <c r="B28" s="3">
        <v>255011370</v>
      </c>
      <c r="C28" s="3" t="s">
        <v>25</v>
      </c>
      <c r="D28" s="3" t="s">
        <v>14</v>
      </c>
      <c r="E28" s="4" t="s">
        <v>15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9"/>
      <c r="AI28" s="9"/>
      <c r="AJ28" s="9"/>
      <c r="AK28" s="9"/>
      <c r="AL28" s="9"/>
      <c r="AM28" s="9"/>
      <c r="AN28" s="9"/>
      <c r="AO28" s="9"/>
      <c r="AP28" s="9"/>
      <c r="AQ28" s="9">
        <v>6171000</v>
      </c>
      <c r="AR28" s="9">
        <v>6466000</v>
      </c>
      <c r="AS28" s="9">
        <v>5696000</v>
      </c>
      <c r="AT28" s="8">
        <v>6138000</v>
      </c>
      <c r="AU28" s="8">
        <v>5133000</v>
      </c>
      <c r="AV28" s="8">
        <v>4939000</v>
      </c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93"/>
      <c r="BK28" s="73"/>
      <c r="BL28" s="8"/>
      <c r="BM28" s="8"/>
      <c r="BN28" s="93"/>
      <c r="BO28" s="8"/>
      <c r="BP28" s="8"/>
      <c r="BQ28" s="8"/>
      <c r="BR28" s="8"/>
      <c r="BS28" s="8"/>
      <c r="BT28" s="8"/>
      <c r="BU28" s="8"/>
      <c r="BV28" s="8"/>
      <c r="BW28" s="8"/>
      <c r="BX28" s="8"/>
      <c r="CE28" s="9"/>
      <c r="CG28" s="9"/>
      <c r="CI28" s="9"/>
      <c r="CK28" s="9"/>
      <c r="CM28" s="9">
        <f t="shared" si="0"/>
        <v>0</v>
      </c>
    </row>
    <row r="29" spans="2:91" x14ac:dyDescent="0.25">
      <c r="D29" s="3" t="s">
        <v>16</v>
      </c>
      <c r="E29" s="4" t="s">
        <v>17</v>
      </c>
      <c r="F29" s="8"/>
      <c r="G29" s="8"/>
      <c r="H29" s="8"/>
      <c r="I29" s="8"/>
      <c r="J29" s="8">
        <v>208</v>
      </c>
      <c r="K29" s="8">
        <v>249</v>
      </c>
      <c r="L29" s="8">
        <v>239</v>
      </c>
      <c r="M29" s="8">
        <v>270</v>
      </c>
      <c r="N29" s="8">
        <v>210</v>
      </c>
      <c r="O29" s="8">
        <v>228</v>
      </c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9"/>
      <c r="AI29" s="9"/>
      <c r="AJ29" s="9"/>
      <c r="AK29" s="9"/>
      <c r="AL29" s="9"/>
      <c r="AM29" s="9"/>
      <c r="AN29" s="9"/>
      <c r="AO29" s="9"/>
      <c r="AP29" s="9"/>
      <c r="AQ29" s="9">
        <v>252</v>
      </c>
      <c r="AR29" s="9">
        <v>292</v>
      </c>
      <c r="AS29" s="9">
        <v>268</v>
      </c>
      <c r="AT29" s="8">
        <v>338</v>
      </c>
      <c r="AU29" s="8">
        <v>254</v>
      </c>
      <c r="AV29" s="8">
        <v>220</v>
      </c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93"/>
      <c r="BK29" s="73"/>
      <c r="BL29" s="8"/>
      <c r="BM29" s="8"/>
      <c r="BN29" s="93"/>
      <c r="BO29" s="8"/>
      <c r="BP29" s="8"/>
      <c r="BQ29" s="8"/>
      <c r="BR29" s="8"/>
      <c r="BS29" s="8"/>
      <c r="BT29" s="8"/>
      <c r="BU29" s="8"/>
      <c r="BV29" s="8"/>
      <c r="BW29" s="8"/>
      <c r="BX29" s="8"/>
      <c r="CE29" s="9"/>
      <c r="CG29" s="9"/>
      <c r="CI29" s="9"/>
      <c r="CK29" s="9"/>
      <c r="CM29" s="9">
        <f t="shared" si="0"/>
        <v>0</v>
      </c>
    </row>
    <row r="30" spans="2:91" x14ac:dyDescent="0.25">
      <c r="D30" s="3" t="s">
        <v>18</v>
      </c>
      <c r="E30" s="4" t="s">
        <v>17</v>
      </c>
      <c r="F30" s="8"/>
      <c r="G30" s="8"/>
      <c r="H30" s="8"/>
      <c r="I30" s="8"/>
      <c r="J30" s="8">
        <v>208</v>
      </c>
      <c r="K30" s="8">
        <v>249</v>
      </c>
      <c r="L30" s="8">
        <v>239</v>
      </c>
      <c r="M30" s="8">
        <v>270</v>
      </c>
      <c r="N30" s="8">
        <v>210</v>
      </c>
      <c r="O30" s="8">
        <v>228</v>
      </c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93"/>
      <c r="BK30" s="73"/>
      <c r="BL30" s="8"/>
      <c r="BM30" s="8"/>
      <c r="BN30" s="93"/>
      <c r="BO30" s="8"/>
      <c r="BP30" s="8"/>
      <c r="BQ30" s="8"/>
      <c r="BR30" s="8"/>
      <c r="BS30" s="8"/>
      <c r="BT30" s="8"/>
      <c r="BU30" s="8"/>
      <c r="BV30" s="8"/>
      <c r="BW30" s="8"/>
      <c r="BX30" s="8"/>
      <c r="CE30" s="9"/>
      <c r="CG30" s="9"/>
      <c r="CI30" s="9"/>
      <c r="CK30" s="9"/>
      <c r="CM30" s="9">
        <f t="shared" si="0"/>
        <v>0</v>
      </c>
    </row>
    <row r="31" spans="2:91" x14ac:dyDescent="0.25">
      <c r="D31" s="3" t="s">
        <v>19</v>
      </c>
      <c r="E31" s="4" t="s">
        <v>20</v>
      </c>
      <c r="F31" s="8">
        <v>3</v>
      </c>
      <c r="G31" s="8">
        <v>3</v>
      </c>
      <c r="H31" s="8">
        <v>3</v>
      </c>
      <c r="I31" s="8">
        <v>3</v>
      </c>
      <c r="J31" s="8">
        <v>3</v>
      </c>
      <c r="K31" s="8">
        <v>3</v>
      </c>
      <c r="L31" s="8">
        <v>3</v>
      </c>
      <c r="M31" s="8">
        <v>3</v>
      </c>
      <c r="N31" s="8">
        <v>3</v>
      </c>
      <c r="O31" s="8">
        <v>3</v>
      </c>
      <c r="P31" s="8">
        <v>2</v>
      </c>
      <c r="Q31" s="8">
        <v>2</v>
      </c>
      <c r="R31" s="8">
        <v>2</v>
      </c>
      <c r="S31" s="8">
        <v>3</v>
      </c>
      <c r="T31" s="8">
        <v>2</v>
      </c>
      <c r="U31" s="8">
        <v>2</v>
      </c>
      <c r="V31" s="8">
        <v>2</v>
      </c>
      <c r="W31" s="8">
        <v>2</v>
      </c>
      <c r="X31" s="8">
        <v>2</v>
      </c>
      <c r="Y31" s="8">
        <v>2</v>
      </c>
      <c r="Z31" s="8">
        <v>2</v>
      </c>
      <c r="AA31" s="8">
        <v>2</v>
      </c>
      <c r="AB31" s="8">
        <v>2</v>
      </c>
      <c r="AC31" s="8">
        <v>2</v>
      </c>
      <c r="AD31" s="8">
        <v>2</v>
      </c>
      <c r="AE31" s="8">
        <v>2</v>
      </c>
      <c r="AF31" s="8">
        <v>2</v>
      </c>
      <c r="AG31" s="8">
        <v>2</v>
      </c>
      <c r="AH31" s="9"/>
      <c r="AI31" s="9"/>
      <c r="AJ31" s="9"/>
      <c r="AK31" s="9"/>
      <c r="AL31" s="9"/>
      <c r="AM31" s="9"/>
      <c r="AN31" s="9"/>
      <c r="AO31" s="9">
        <v>2</v>
      </c>
      <c r="AP31" s="9"/>
      <c r="AQ31" s="9">
        <v>3</v>
      </c>
      <c r="AR31" s="9">
        <v>3</v>
      </c>
      <c r="AS31" s="9">
        <v>3</v>
      </c>
      <c r="AT31" s="8">
        <v>4</v>
      </c>
      <c r="AU31" s="8">
        <v>4</v>
      </c>
      <c r="AV31" s="8">
        <v>4</v>
      </c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93"/>
      <c r="BK31" s="73"/>
      <c r="BL31" s="8"/>
      <c r="BM31" s="8"/>
      <c r="BN31" s="93"/>
      <c r="BO31" s="8"/>
      <c r="BP31" s="8"/>
      <c r="BQ31" s="8"/>
      <c r="BR31" s="8"/>
      <c r="BS31" s="8"/>
      <c r="BT31" s="8"/>
      <c r="BU31" s="8"/>
      <c r="BV31" s="8"/>
      <c r="BW31" s="8"/>
      <c r="BX31" s="8"/>
      <c r="CE31" s="9"/>
      <c r="CG31" s="9"/>
      <c r="CI31" s="9"/>
      <c r="CK31" s="9"/>
      <c r="CM31" s="9">
        <f t="shared" si="0"/>
        <v>0</v>
      </c>
    </row>
    <row r="32" spans="2:91" x14ac:dyDescent="0.25">
      <c r="B32" s="3">
        <v>255011510</v>
      </c>
      <c r="C32" s="3" t="s">
        <v>27</v>
      </c>
      <c r="D32" s="3" t="s">
        <v>14</v>
      </c>
      <c r="E32" s="4" t="s">
        <v>15</v>
      </c>
      <c r="F32" s="8">
        <v>69234000</v>
      </c>
      <c r="G32" s="8">
        <v>72555000</v>
      </c>
      <c r="H32" s="8">
        <v>71709000</v>
      </c>
      <c r="I32" s="8">
        <v>61543000</v>
      </c>
      <c r="J32" s="8">
        <v>65828000</v>
      </c>
      <c r="K32" s="8">
        <v>66021000</v>
      </c>
      <c r="L32" s="8">
        <v>63463000</v>
      </c>
      <c r="M32" s="8">
        <v>63439000</v>
      </c>
      <c r="N32" s="8">
        <v>66051000</v>
      </c>
      <c r="O32" s="8">
        <v>68669000</v>
      </c>
      <c r="P32" s="8">
        <v>69391000</v>
      </c>
      <c r="Q32" s="8">
        <v>66252000</v>
      </c>
      <c r="R32" s="8">
        <v>69354000</v>
      </c>
      <c r="S32" s="8">
        <v>71927000</v>
      </c>
      <c r="T32" s="8">
        <v>64993000</v>
      </c>
      <c r="U32" s="8">
        <v>62168000</v>
      </c>
      <c r="V32" s="8">
        <v>70292000</v>
      </c>
      <c r="W32" s="8">
        <v>67552000</v>
      </c>
      <c r="X32" s="8">
        <v>66398000</v>
      </c>
      <c r="Y32" s="8">
        <v>65274000</v>
      </c>
      <c r="Z32" s="8">
        <v>79879000</v>
      </c>
      <c r="AA32" s="8">
        <v>80571000</v>
      </c>
      <c r="AB32" s="8">
        <v>80205000</v>
      </c>
      <c r="AC32" s="8">
        <v>76553000</v>
      </c>
      <c r="AD32" s="8">
        <v>82352000</v>
      </c>
      <c r="AE32" s="8">
        <v>83946000</v>
      </c>
      <c r="AF32" s="8">
        <v>90417000</v>
      </c>
      <c r="AG32" s="8">
        <v>61071000</v>
      </c>
      <c r="AH32" s="8">
        <v>55688000</v>
      </c>
      <c r="AI32" s="8">
        <v>59357000</v>
      </c>
      <c r="AJ32" s="8">
        <v>63056000</v>
      </c>
      <c r="AK32" s="8">
        <v>62250000</v>
      </c>
      <c r="AL32" s="8">
        <v>74786000</v>
      </c>
      <c r="AM32" s="8">
        <v>77436000</v>
      </c>
      <c r="AN32" s="8">
        <v>76576000</v>
      </c>
      <c r="AO32" s="8">
        <v>78260000</v>
      </c>
      <c r="AP32" s="8">
        <v>97511000</v>
      </c>
      <c r="AQ32" s="8">
        <v>100466000</v>
      </c>
      <c r="AR32" s="8">
        <v>97461000</v>
      </c>
      <c r="AS32" s="8">
        <v>94313000</v>
      </c>
      <c r="AT32" s="8">
        <v>104637000</v>
      </c>
      <c r="AU32" s="8">
        <v>100084000</v>
      </c>
      <c r="AV32" s="8">
        <v>95164000</v>
      </c>
      <c r="AW32" s="8">
        <v>86728000</v>
      </c>
      <c r="AX32" s="8">
        <v>101711000</v>
      </c>
      <c r="AY32" s="8">
        <v>101614000</v>
      </c>
      <c r="AZ32" s="8">
        <v>102607000</v>
      </c>
      <c r="BA32" s="8">
        <v>99537000</v>
      </c>
      <c r="BB32" s="46">
        <v>136799000</v>
      </c>
      <c r="BC32" s="46">
        <v>166382000</v>
      </c>
      <c r="BD32" s="46">
        <v>162560000</v>
      </c>
      <c r="BE32" s="46">
        <v>154881000</v>
      </c>
      <c r="BF32" s="46">
        <v>169740000</v>
      </c>
      <c r="BG32" s="46">
        <v>164382000</v>
      </c>
      <c r="BH32" s="46">
        <v>157747000</v>
      </c>
      <c r="BI32" s="46">
        <v>155687000</v>
      </c>
      <c r="BJ32" s="94">
        <v>169865000</v>
      </c>
      <c r="BK32" s="80">
        <v>170718000</v>
      </c>
      <c r="BL32" s="46">
        <v>163477000</v>
      </c>
      <c r="BM32" s="46">
        <v>162604000</v>
      </c>
      <c r="BN32" s="94">
        <v>200911000</v>
      </c>
      <c r="BO32" s="46">
        <v>190953000</v>
      </c>
      <c r="BP32" s="46">
        <v>207694000</v>
      </c>
      <c r="BQ32" s="46"/>
      <c r="BR32" s="8"/>
      <c r="BS32" s="8"/>
      <c r="BT32" s="8"/>
      <c r="BU32" s="8"/>
      <c r="BV32" s="8"/>
      <c r="BW32" s="8"/>
      <c r="BX32" s="8"/>
      <c r="BY32" s="31">
        <f>SUM(AH32:AK32)</f>
        <v>240351000</v>
      </c>
      <c r="CA32" s="9">
        <f>SUM(AL32:AO32)</f>
        <v>307058000</v>
      </c>
      <c r="CC32" s="9">
        <f>SUM(AP32:AS32)</f>
        <v>389751000</v>
      </c>
      <c r="CE32" s="9">
        <f>SUM(AT32:AW32)</f>
        <v>386613000</v>
      </c>
      <c r="CG32" s="9">
        <f>SUM(AX32:BA32)</f>
        <v>405469000</v>
      </c>
      <c r="CI32" s="9">
        <f>SUM(BB32:BE32)</f>
        <v>620622000</v>
      </c>
      <c r="CK32" s="9">
        <f>SUM(BF32:BI32)</f>
        <v>647556000</v>
      </c>
      <c r="CM32" s="9">
        <f t="shared" si="0"/>
        <v>666664000</v>
      </c>
    </row>
    <row r="33" spans="2:91" x14ac:dyDescent="0.25">
      <c r="D33" s="3" t="s">
        <v>16</v>
      </c>
      <c r="E33" s="4" t="s">
        <v>17</v>
      </c>
      <c r="F33" s="8">
        <v>18908</v>
      </c>
      <c r="G33" s="8">
        <v>20414</v>
      </c>
      <c r="H33" s="8">
        <v>21159</v>
      </c>
      <c r="I33" s="8">
        <v>19422</v>
      </c>
      <c r="J33" s="8">
        <v>20233</v>
      </c>
      <c r="K33" s="8">
        <v>20470</v>
      </c>
      <c r="L33" s="8">
        <v>19702</v>
      </c>
      <c r="M33" s="8">
        <v>20237</v>
      </c>
      <c r="N33" s="8">
        <v>22108</v>
      </c>
      <c r="O33" s="8">
        <v>23350</v>
      </c>
      <c r="P33" s="8">
        <v>23176</v>
      </c>
      <c r="Q33" s="8">
        <v>21455</v>
      </c>
      <c r="R33" s="8">
        <v>20943</v>
      </c>
      <c r="S33" s="8">
        <v>21993</v>
      </c>
      <c r="T33" s="8">
        <v>20412</v>
      </c>
      <c r="U33" s="8">
        <v>19898</v>
      </c>
      <c r="V33" s="8">
        <v>22891</v>
      </c>
      <c r="W33" s="8">
        <v>21073</v>
      </c>
      <c r="X33" s="8">
        <v>21855</v>
      </c>
      <c r="Y33" s="8">
        <v>20069</v>
      </c>
      <c r="Z33" s="8">
        <v>26167</v>
      </c>
      <c r="AA33" s="8">
        <v>27106</v>
      </c>
      <c r="AB33" s="8">
        <v>27643</v>
      </c>
      <c r="AC33" s="8">
        <v>26010</v>
      </c>
      <c r="AD33" s="8">
        <v>27602</v>
      </c>
      <c r="AE33" s="8">
        <v>27582</v>
      </c>
      <c r="AF33" s="8">
        <v>27309</v>
      </c>
      <c r="AG33" s="8">
        <v>8459</v>
      </c>
      <c r="AH33" s="8">
        <v>15641</v>
      </c>
      <c r="AI33" s="8">
        <v>17526</v>
      </c>
      <c r="AJ33" s="8">
        <v>18772</v>
      </c>
      <c r="AK33" s="8">
        <v>17457</v>
      </c>
      <c r="AL33" s="8">
        <v>20309</v>
      </c>
      <c r="AM33" s="8">
        <v>21818</v>
      </c>
      <c r="AN33" s="8">
        <v>21278</v>
      </c>
      <c r="AO33" s="8">
        <v>21280</v>
      </c>
      <c r="AP33" s="8">
        <v>26875</v>
      </c>
      <c r="AQ33" s="8">
        <v>27344</v>
      </c>
      <c r="AR33" s="8">
        <v>25668</v>
      </c>
      <c r="AS33" s="8">
        <v>25255</v>
      </c>
      <c r="AT33" s="8">
        <v>27709</v>
      </c>
      <c r="AU33" s="8">
        <v>26227</v>
      </c>
      <c r="AV33" s="8">
        <v>25382</v>
      </c>
      <c r="AW33" s="8">
        <v>23643</v>
      </c>
      <c r="AX33" s="8">
        <v>28654</v>
      </c>
      <c r="AY33" s="8">
        <v>28804</v>
      </c>
      <c r="AZ33" s="8">
        <v>28265</v>
      </c>
      <c r="BA33" s="8">
        <v>27938</v>
      </c>
      <c r="BB33" s="8">
        <v>50514</v>
      </c>
      <c r="BC33" s="46">
        <v>74621</v>
      </c>
      <c r="BD33" s="8">
        <v>74343</v>
      </c>
      <c r="BE33" s="8">
        <v>71861</v>
      </c>
      <c r="BF33" s="8">
        <v>77295</v>
      </c>
      <c r="BG33" s="8">
        <v>75179</v>
      </c>
      <c r="BH33" s="8">
        <v>74226</v>
      </c>
      <c r="BI33" s="8">
        <v>74740</v>
      </c>
      <c r="BJ33" s="93">
        <v>80124</v>
      </c>
      <c r="BK33" s="80">
        <v>80737</v>
      </c>
      <c r="BL33" s="8">
        <v>77766</v>
      </c>
      <c r="BM33" s="8">
        <v>79571</v>
      </c>
      <c r="BN33" s="93">
        <v>99877</v>
      </c>
      <c r="BO33" s="8">
        <v>93786</v>
      </c>
      <c r="BP33" s="8">
        <v>99257</v>
      </c>
      <c r="BQ33" s="8"/>
      <c r="BR33" s="8"/>
      <c r="BS33" s="8"/>
      <c r="BT33" s="8"/>
      <c r="BU33" s="8"/>
      <c r="BV33" s="8"/>
      <c r="BW33" s="8"/>
      <c r="BX33" s="8"/>
      <c r="BY33" s="31">
        <f>SUM(AH33:AK33)</f>
        <v>69396</v>
      </c>
      <c r="CA33" s="9">
        <f>SUM(AL33:AO33)</f>
        <v>84685</v>
      </c>
      <c r="CC33" s="9">
        <f>SUM(AP33:AS33)</f>
        <v>105142</v>
      </c>
      <c r="CE33" s="9">
        <f>SUM(AT33:AW33)</f>
        <v>102961</v>
      </c>
      <c r="CG33" s="9">
        <f>SUM(AX33:BA33)</f>
        <v>113661</v>
      </c>
      <c r="CI33" s="9">
        <f>SUM(BB33:BE33)</f>
        <v>271339</v>
      </c>
      <c r="CK33" s="9">
        <f>SUM(BF33:BI33)</f>
        <v>301440</v>
      </c>
      <c r="CM33" s="9">
        <f t="shared" si="0"/>
        <v>318198</v>
      </c>
    </row>
    <row r="34" spans="2:91" x14ac:dyDescent="0.25">
      <c r="D34" s="3" t="s">
        <v>18</v>
      </c>
      <c r="E34" s="4" t="s">
        <v>17</v>
      </c>
      <c r="F34" s="8">
        <v>18908</v>
      </c>
      <c r="G34" s="8">
        <v>20414</v>
      </c>
      <c r="H34" s="8">
        <v>21159</v>
      </c>
      <c r="I34" s="8">
        <v>19422</v>
      </c>
      <c r="J34" s="8">
        <v>20233</v>
      </c>
      <c r="K34" s="8">
        <v>20470</v>
      </c>
      <c r="L34" s="8">
        <v>19702</v>
      </c>
      <c r="M34" s="8">
        <v>20237</v>
      </c>
      <c r="N34" s="8">
        <v>22108</v>
      </c>
      <c r="O34" s="8">
        <v>23350</v>
      </c>
      <c r="P34" s="8">
        <v>23176</v>
      </c>
      <c r="Q34" s="8">
        <v>21455</v>
      </c>
      <c r="R34" s="8">
        <v>20943</v>
      </c>
      <c r="S34" s="8">
        <v>21993</v>
      </c>
      <c r="T34" s="8">
        <v>20412</v>
      </c>
      <c r="U34" s="8">
        <v>19898</v>
      </c>
      <c r="V34" s="8">
        <v>22891</v>
      </c>
      <c r="W34" s="8">
        <v>21073</v>
      </c>
      <c r="X34" s="8">
        <v>21855</v>
      </c>
      <c r="Y34" s="8">
        <v>20069</v>
      </c>
      <c r="Z34" s="8">
        <v>26167</v>
      </c>
      <c r="AA34" s="8">
        <v>27106</v>
      </c>
      <c r="AB34" s="8">
        <v>27643</v>
      </c>
      <c r="AC34" s="8">
        <v>26010</v>
      </c>
      <c r="AD34" s="8">
        <v>27602</v>
      </c>
      <c r="AE34" s="8">
        <v>27582</v>
      </c>
      <c r="AF34" s="8">
        <v>27309</v>
      </c>
      <c r="AG34" s="8">
        <v>8459</v>
      </c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93"/>
      <c r="BK34" s="73"/>
      <c r="BL34" s="8"/>
      <c r="BM34" s="8"/>
      <c r="BN34" s="93"/>
      <c r="BO34" s="8"/>
      <c r="BP34" s="8"/>
      <c r="BQ34" s="8"/>
      <c r="BR34" s="8"/>
      <c r="BS34" s="8"/>
      <c r="BT34" s="8"/>
      <c r="BU34" s="8"/>
      <c r="BV34" s="8"/>
      <c r="BW34" s="8"/>
      <c r="BX34" s="8"/>
      <c r="CE34" s="9"/>
      <c r="CG34" s="9"/>
      <c r="CI34" s="9"/>
      <c r="CK34" s="9"/>
      <c r="CM34" s="9">
        <f t="shared" si="0"/>
        <v>0</v>
      </c>
    </row>
    <row r="35" spans="2:91" x14ac:dyDescent="0.25">
      <c r="D35" s="3" t="s">
        <v>19</v>
      </c>
      <c r="E35" s="4" t="s">
        <v>20</v>
      </c>
      <c r="F35" s="8">
        <v>19</v>
      </c>
      <c r="G35" s="8">
        <v>20</v>
      </c>
      <c r="H35" s="8">
        <v>20</v>
      </c>
      <c r="I35" s="8">
        <v>19</v>
      </c>
      <c r="J35" s="8">
        <v>19</v>
      </c>
      <c r="K35" s="8">
        <v>19</v>
      </c>
      <c r="L35" s="8">
        <v>20</v>
      </c>
      <c r="M35" s="8">
        <v>20</v>
      </c>
      <c r="N35" s="8">
        <v>20</v>
      </c>
      <c r="O35" s="8">
        <v>20</v>
      </c>
      <c r="P35" s="8">
        <v>20</v>
      </c>
      <c r="Q35" s="8">
        <v>20</v>
      </c>
      <c r="R35" s="8">
        <v>20</v>
      </c>
      <c r="S35" s="8">
        <v>20</v>
      </c>
      <c r="T35" s="8">
        <v>20</v>
      </c>
      <c r="U35" s="8">
        <v>20</v>
      </c>
      <c r="V35" s="8">
        <v>20</v>
      </c>
      <c r="W35" s="8">
        <v>20</v>
      </c>
      <c r="X35" s="8">
        <v>20</v>
      </c>
      <c r="Y35" s="8">
        <v>20</v>
      </c>
      <c r="Z35" s="8">
        <v>21</v>
      </c>
      <c r="AA35" s="8">
        <v>21</v>
      </c>
      <c r="AB35" s="8">
        <v>21</v>
      </c>
      <c r="AC35" s="8">
        <v>21</v>
      </c>
      <c r="AD35" s="8">
        <v>20</v>
      </c>
      <c r="AE35" s="8">
        <v>20</v>
      </c>
      <c r="AF35" s="8">
        <v>22</v>
      </c>
      <c r="AG35" s="8">
        <v>22</v>
      </c>
      <c r="AH35" s="8">
        <v>24</v>
      </c>
      <c r="AI35" s="8">
        <v>24</v>
      </c>
      <c r="AJ35" s="8">
        <v>24</v>
      </c>
      <c r="AK35" s="8">
        <v>23</v>
      </c>
      <c r="AL35" s="8">
        <v>22</v>
      </c>
      <c r="AM35" s="8">
        <v>22</v>
      </c>
      <c r="AN35" s="8">
        <v>23</v>
      </c>
      <c r="AO35" s="8">
        <v>23</v>
      </c>
      <c r="AP35" s="8">
        <v>27</v>
      </c>
      <c r="AQ35" s="8">
        <v>26</v>
      </c>
      <c r="AR35" s="8">
        <v>26</v>
      </c>
      <c r="AS35" s="8">
        <v>26</v>
      </c>
      <c r="AT35" s="8">
        <v>27</v>
      </c>
      <c r="AU35" s="8">
        <v>27</v>
      </c>
      <c r="AV35" s="8">
        <v>27</v>
      </c>
      <c r="AW35" s="8">
        <v>27</v>
      </c>
      <c r="AX35" s="8">
        <v>29</v>
      </c>
      <c r="AY35" s="8">
        <v>29</v>
      </c>
      <c r="AZ35" s="8">
        <v>31</v>
      </c>
      <c r="BA35" s="8">
        <v>31</v>
      </c>
      <c r="BB35" s="8">
        <v>32</v>
      </c>
      <c r="BC35" s="8">
        <v>33</v>
      </c>
      <c r="BD35" s="8">
        <v>33</v>
      </c>
      <c r="BE35" s="8">
        <v>32</v>
      </c>
      <c r="BF35" s="8">
        <v>31</v>
      </c>
      <c r="BG35" s="8">
        <v>31</v>
      </c>
      <c r="BH35" s="8">
        <v>31</v>
      </c>
      <c r="BI35" s="8">
        <v>31</v>
      </c>
      <c r="BJ35" s="93">
        <v>31</v>
      </c>
      <c r="BK35" s="73">
        <v>31</v>
      </c>
      <c r="BL35" s="8">
        <v>31</v>
      </c>
      <c r="BM35" s="8">
        <v>31</v>
      </c>
      <c r="BN35" s="93">
        <v>31</v>
      </c>
      <c r="BO35" s="8">
        <v>31</v>
      </c>
      <c r="BP35" s="8">
        <v>31</v>
      </c>
      <c r="BQ35" s="8"/>
      <c r="BR35" s="8"/>
      <c r="BS35" s="8"/>
      <c r="BT35" s="8"/>
      <c r="BU35" s="8"/>
      <c r="BV35" s="8"/>
      <c r="BW35" s="8"/>
      <c r="BX35" s="8"/>
      <c r="CE35" s="9"/>
      <c r="CG35" s="9"/>
      <c r="CI35" s="9"/>
      <c r="CK35" s="9"/>
      <c r="CM35" s="9">
        <f t="shared" si="0"/>
        <v>124</v>
      </c>
    </row>
    <row r="36" spans="2:91" x14ac:dyDescent="0.25">
      <c r="B36" s="3">
        <v>255011520</v>
      </c>
      <c r="C36" s="3" t="s">
        <v>28</v>
      </c>
      <c r="D36" s="3" t="s">
        <v>14</v>
      </c>
      <c r="E36" s="4" t="s">
        <v>15</v>
      </c>
      <c r="F36" s="8">
        <v>555000</v>
      </c>
      <c r="G36" s="8">
        <v>592000</v>
      </c>
      <c r="H36" s="8">
        <v>583000</v>
      </c>
      <c r="I36" s="8">
        <v>608000</v>
      </c>
      <c r="J36" s="8">
        <v>553000</v>
      </c>
      <c r="K36" s="8">
        <v>631000</v>
      </c>
      <c r="L36" s="8"/>
      <c r="M36" s="8"/>
      <c r="N36" s="8">
        <v>660000</v>
      </c>
      <c r="O36" s="8">
        <v>677000</v>
      </c>
      <c r="P36" s="8"/>
      <c r="Q36" s="8"/>
      <c r="R36" s="8">
        <v>812000</v>
      </c>
      <c r="S36" s="8">
        <v>820000</v>
      </c>
      <c r="T36" s="8">
        <v>790000</v>
      </c>
      <c r="U36" s="8"/>
      <c r="V36" s="8">
        <v>778000</v>
      </c>
      <c r="W36" s="8"/>
      <c r="X36" s="8"/>
      <c r="Y36" s="8">
        <v>722000</v>
      </c>
      <c r="Z36" s="8">
        <v>872000</v>
      </c>
      <c r="AA36" s="8">
        <v>2456000</v>
      </c>
      <c r="AB36" s="8">
        <v>1951000</v>
      </c>
      <c r="AC36" s="8">
        <v>1612000</v>
      </c>
      <c r="AD36" s="8">
        <v>2489000</v>
      </c>
      <c r="AE36" s="8">
        <v>3012000</v>
      </c>
      <c r="AF36" s="8">
        <v>2123000</v>
      </c>
      <c r="AG36" s="8">
        <v>1069000</v>
      </c>
      <c r="AH36" s="8">
        <v>1373000</v>
      </c>
      <c r="AI36" s="8">
        <v>908000</v>
      </c>
      <c r="AJ36" s="8">
        <v>1191000</v>
      </c>
      <c r="AK36" s="8">
        <v>1143000</v>
      </c>
      <c r="AL36" s="8">
        <v>1498000</v>
      </c>
      <c r="AM36" s="8">
        <v>1543000</v>
      </c>
      <c r="AN36" s="8">
        <v>1847000</v>
      </c>
      <c r="AO36" s="8">
        <v>1878000</v>
      </c>
      <c r="AP36" s="8">
        <v>3884000</v>
      </c>
      <c r="AQ36" s="8">
        <v>4049000</v>
      </c>
      <c r="AR36" s="8">
        <v>4364000</v>
      </c>
      <c r="AS36" s="8">
        <v>4140000</v>
      </c>
      <c r="AT36" s="8">
        <v>4241000</v>
      </c>
      <c r="AU36" s="8">
        <v>4054000</v>
      </c>
      <c r="AV36" s="8">
        <v>3463000</v>
      </c>
      <c r="AW36" s="8">
        <v>3254000</v>
      </c>
      <c r="AX36" s="8">
        <v>3609000</v>
      </c>
      <c r="AY36" s="8">
        <v>3882000</v>
      </c>
      <c r="AZ36" s="8">
        <v>4542000</v>
      </c>
      <c r="BA36" s="8">
        <v>3315700</v>
      </c>
      <c r="BB36" s="8">
        <v>4068000</v>
      </c>
      <c r="BC36" s="8">
        <v>4852000</v>
      </c>
      <c r="BD36" s="8">
        <v>3957000</v>
      </c>
      <c r="BE36" s="8">
        <v>4147000</v>
      </c>
      <c r="BF36" s="8">
        <v>4595000</v>
      </c>
      <c r="BG36" s="8">
        <v>4804000</v>
      </c>
      <c r="BH36" s="8">
        <v>5125000</v>
      </c>
      <c r="BI36" s="8">
        <v>5284000</v>
      </c>
      <c r="BJ36" s="93">
        <v>5234000</v>
      </c>
      <c r="BK36" s="80">
        <v>6135000</v>
      </c>
      <c r="BL36" s="8">
        <v>6347000</v>
      </c>
      <c r="BM36" s="8">
        <v>6341000</v>
      </c>
      <c r="BN36" s="93">
        <v>7262000</v>
      </c>
      <c r="BO36" s="8">
        <v>7503000</v>
      </c>
      <c r="BP36" s="8">
        <v>7496000</v>
      </c>
      <c r="BQ36" s="8"/>
      <c r="BR36" s="8"/>
      <c r="BS36" s="8"/>
      <c r="BT36" s="8"/>
      <c r="BU36" s="8"/>
      <c r="BV36" s="8"/>
      <c r="BW36" s="8"/>
      <c r="BX36" s="8"/>
      <c r="BY36" s="31">
        <f>SUM(AH36:AK36)</f>
        <v>4615000</v>
      </c>
      <c r="CA36" s="9">
        <f>SUM(AL36:AO36)</f>
        <v>6766000</v>
      </c>
      <c r="CC36" s="9">
        <f>SUM(AP36:AS36)</f>
        <v>16437000</v>
      </c>
      <c r="CE36" s="9">
        <f>SUM(AT36:AW36)</f>
        <v>15012000</v>
      </c>
      <c r="CG36" s="9">
        <f>SUM(AX36:BA36)</f>
        <v>15348700</v>
      </c>
      <c r="CI36" s="9">
        <f>SUM(BB36:BE36)</f>
        <v>17024000</v>
      </c>
      <c r="CK36" s="9">
        <f>SUM(BF36:BI36)</f>
        <v>19808000</v>
      </c>
      <c r="CM36" s="9">
        <f t="shared" si="0"/>
        <v>24057000</v>
      </c>
    </row>
    <row r="37" spans="2:91" x14ac:dyDescent="0.25">
      <c r="D37" s="3" t="s">
        <v>16</v>
      </c>
      <c r="E37" s="4" t="s">
        <v>17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>
        <v>192</v>
      </c>
      <c r="AI37" s="8">
        <v>188</v>
      </c>
      <c r="AJ37" s="8">
        <v>253</v>
      </c>
      <c r="AK37" s="8">
        <v>248</v>
      </c>
      <c r="AL37" s="8">
        <v>290</v>
      </c>
      <c r="AM37" s="8">
        <v>314</v>
      </c>
      <c r="AN37" s="8">
        <v>327</v>
      </c>
      <c r="AO37" s="8">
        <v>375</v>
      </c>
      <c r="AP37" s="8">
        <v>514</v>
      </c>
      <c r="AQ37" s="8">
        <v>572</v>
      </c>
      <c r="AR37" s="8">
        <v>540</v>
      </c>
      <c r="AS37" s="8">
        <v>624</v>
      </c>
      <c r="AT37" s="8">
        <v>651</v>
      </c>
      <c r="AU37" s="8">
        <v>662</v>
      </c>
      <c r="AV37" s="8">
        <v>599</v>
      </c>
      <c r="AW37" s="8">
        <v>577</v>
      </c>
      <c r="AX37" s="8">
        <v>504</v>
      </c>
      <c r="AY37" s="8">
        <v>626</v>
      </c>
      <c r="AZ37" s="8">
        <v>737</v>
      </c>
      <c r="BA37" s="8">
        <v>598</v>
      </c>
      <c r="BB37" s="8">
        <v>655</v>
      </c>
      <c r="BC37" s="8">
        <v>761</v>
      </c>
      <c r="BD37" s="8">
        <v>680</v>
      </c>
      <c r="BE37" s="8">
        <v>614</v>
      </c>
      <c r="BF37" s="8">
        <v>644</v>
      </c>
      <c r="BG37" s="8">
        <v>682</v>
      </c>
      <c r="BH37" s="8">
        <v>698</v>
      </c>
      <c r="BI37" s="8">
        <v>722</v>
      </c>
      <c r="BJ37" s="93">
        <v>739</v>
      </c>
      <c r="BK37" s="80">
        <v>861</v>
      </c>
      <c r="BL37" s="8">
        <v>854</v>
      </c>
      <c r="BM37" s="8">
        <v>859</v>
      </c>
      <c r="BN37" s="93">
        <v>1004</v>
      </c>
      <c r="BO37" s="8">
        <v>997</v>
      </c>
      <c r="BP37" s="8">
        <v>1006</v>
      </c>
      <c r="BQ37" s="8"/>
      <c r="BR37" s="8"/>
      <c r="BS37" s="8"/>
      <c r="BT37" s="8"/>
      <c r="BU37" s="8"/>
      <c r="BV37" s="8"/>
      <c r="BW37" s="8"/>
      <c r="BX37" s="8"/>
      <c r="BY37" s="31">
        <f>SUM(AH37:AK37)</f>
        <v>881</v>
      </c>
      <c r="CA37" s="9">
        <f>SUM(AL37:AO37)</f>
        <v>1306</v>
      </c>
      <c r="CC37" s="9">
        <f>SUM(AP37:AS37)</f>
        <v>2250</v>
      </c>
      <c r="CE37" s="9">
        <f>SUM(AT37:AW37)</f>
        <v>2489</v>
      </c>
      <c r="CG37" s="9">
        <f>SUM(AX37:BA37)</f>
        <v>2465</v>
      </c>
      <c r="CI37" s="9">
        <f>SUM(BB37:BE37)</f>
        <v>2710</v>
      </c>
      <c r="CK37" s="9">
        <f>SUM(BF37:BI37)</f>
        <v>2746</v>
      </c>
      <c r="CM37" s="9">
        <f t="shared" si="0"/>
        <v>3313</v>
      </c>
    </row>
    <row r="38" spans="2:91" x14ac:dyDescent="0.25">
      <c r="D38" s="3" t="s">
        <v>18</v>
      </c>
      <c r="E38" s="4" t="s">
        <v>17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93"/>
      <c r="BK38" s="73"/>
      <c r="BL38" s="8"/>
      <c r="BM38" s="8"/>
      <c r="BN38" s="93"/>
      <c r="BO38" s="8"/>
      <c r="BP38" s="8"/>
      <c r="BQ38" s="8"/>
      <c r="BR38" s="8"/>
      <c r="BS38" s="8"/>
      <c r="BT38" s="8"/>
      <c r="BU38" s="8"/>
      <c r="BV38" s="8"/>
      <c r="BW38" s="8"/>
      <c r="BX38" s="8"/>
      <c r="CE38" s="9"/>
      <c r="CG38" s="9"/>
      <c r="CI38" s="9"/>
      <c r="CK38" s="9"/>
      <c r="CM38" s="9">
        <f t="shared" si="0"/>
        <v>0</v>
      </c>
    </row>
    <row r="39" spans="2:91" x14ac:dyDescent="0.25">
      <c r="D39" s="3" t="s">
        <v>19</v>
      </c>
      <c r="E39" s="4" t="s">
        <v>20</v>
      </c>
      <c r="F39" s="8">
        <v>3</v>
      </c>
      <c r="G39" s="8">
        <v>3</v>
      </c>
      <c r="H39" s="8">
        <v>3</v>
      </c>
      <c r="I39" s="8">
        <v>3</v>
      </c>
      <c r="J39" s="8">
        <v>3</v>
      </c>
      <c r="K39" s="8">
        <v>3</v>
      </c>
      <c r="L39" s="8">
        <v>2</v>
      </c>
      <c r="M39" s="8">
        <v>3</v>
      </c>
      <c r="N39" s="8">
        <v>3</v>
      </c>
      <c r="O39" s="8">
        <v>3</v>
      </c>
      <c r="P39" s="8">
        <v>2</v>
      </c>
      <c r="Q39" s="8">
        <v>3</v>
      </c>
      <c r="R39" s="8">
        <v>3</v>
      </c>
      <c r="S39" s="8">
        <v>3</v>
      </c>
      <c r="T39" s="8">
        <v>3</v>
      </c>
      <c r="U39" s="8">
        <v>2</v>
      </c>
      <c r="V39" s="8">
        <v>3</v>
      </c>
      <c r="W39" s="8">
        <v>3</v>
      </c>
      <c r="X39" s="8">
        <v>3</v>
      </c>
      <c r="Y39" s="8">
        <v>3</v>
      </c>
      <c r="Z39" s="8">
        <v>4</v>
      </c>
      <c r="AA39" s="8">
        <v>6</v>
      </c>
      <c r="AB39" s="8">
        <v>6</v>
      </c>
      <c r="AC39" s="8">
        <v>6</v>
      </c>
      <c r="AD39" s="8">
        <v>6</v>
      </c>
      <c r="AE39" s="8">
        <v>6</v>
      </c>
      <c r="AF39" s="8">
        <v>6</v>
      </c>
      <c r="AG39" s="8">
        <v>6</v>
      </c>
      <c r="AH39" s="8">
        <v>6</v>
      </c>
      <c r="AI39" s="8">
        <v>6</v>
      </c>
      <c r="AJ39" s="8">
        <v>5</v>
      </c>
      <c r="AK39" s="8">
        <v>5</v>
      </c>
      <c r="AL39" s="8">
        <v>6</v>
      </c>
      <c r="AM39" s="8">
        <v>6</v>
      </c>
      <c r="AN39" s="8">
        <v>6</v>
      </c>
      <c r="AO39" s="8">
        <v>6</v>
      </c>
      <c r="AP39" s="8">
        <v>6</v>
      </c>
      <c r="AQ39" s="8">
        <v>6</v>
      </c>
      <c r="AR39" s="8">
        <v>6</v>
      </c>
      <c r="AS39" s="8">
        <v>6</v>
      </c>
      <c r="AT39" s="8">
        <v>6</v>
      </c>
      <c r="AU39" s="8">
        <v>6</v>
      </c>
      <c r="AV39" s="8">
        <v>6</v>
      </c>
      <c r="AW39" s="8">
        <v>6</v>
      </c>
      <c r="AX39" s="8">
        <v>6</v>
      </c>
      <c r="AY39" s="8">
        <v>6</v>
      </c>
      <c r="AZ39" s="8">
        <v>6</v>
      </c>
      <c r="BA39" s="8">
        <v>6</v>
      </c>
      <c r="BB39" s="8">
        <v>7</v>
      </c>
      <c r="BC39" s="8">
        <v>8</v>
      </c>
      <c r="BD39" s="8">
        <v>8</v>
      </c>
      <c r="BE39" s="8">
        <v>8</v>
      </c>
      <c r="BF39" s="8">
        <v>8</v>
      </c>
      <c r="BG39" s="8">
        <v>7</v>
      </c>
      <c r="BH39" s="8">
        <v>7</v>
      </c>
      <c r="BI39" s="8">
        <v>7</v>
      </c>
      <c r="BJ39" s="93">
        <v>6</v>
      </c>
      <c r="BK39" s="73">
        <v>6</v>
      </c>
      <c r="BL39" s="8">
        <v>6</v>
      </c>
      <c r="BM39" s="8">
        <v>7</v>
      </c>
      <c r="BN39" s="93">
        <v>5</v>
      </c>
      <c r="BO39" s="8">
        <v>6</v>
      </c>
      <c r="BP39" s="8">
        <v>6</v>
      </c>
      <c r="BQ39" s="8"/>
      <c r="BR39" s="8"/>
      <c r="BS39" s="8"/>
      <c r="BT39" s="8"/>
      <c r="BU39" s="8"/>
      <c r="BV39" s="8"/>
      <c r="BW39" s="8"/>
      <c r="BX39" s="8"/>
      <c r="CE39" s="9"/>
      <c r="CG39" s="9"/>
      <c r="CI39" s="9"/>
      <c r="CK39" s="9"/>
      <c r="CM39" s="9">
        <f t="shared" si="0"/>
        <v>25</v>
      </c>
    </row>
    <row r="40" spans="2:91" x14ac:dyDescent="0.25">
      <c r="B40" s="3">
        <v>255011530</v>
      </c>
      <c r="C40" s="3" t="s">
        <v>29</v>
      </c>
      <c r="D40" s="3" t="s">
        <v>14</v>
      </c>
      <c r="E40" s="4" t="s">
        <v>15</v>
      </c>
      <c r="F40" s="8">
        <v>5770000</v>
      </c>
      <c r="G40" s="8">
        <v>5906000</v>
      </c>
      <c r="H40" s="8">
        <v>5782000</v>
      </c>
      <c r="I40" s="8">
        <v>5392000</v>
      </c>
      <c r="J40" s="8">
        <v>6399000</v>
      </c>
      <c r="K40" s="8">
        <v>6334000</v>
      </c>
      <c r="L40" s="8">
        <v>6287000</v>
      </c>
      <c r="M40" s="8">
        <v>5832000</v>
      </c>
      <c r="N40" s="8">
        <v>6820000</v>
      </c>
      <c r="O40" s="8">
        <v>8696000</v>
      </c>
      <c r="P40" s="8">
        <v>7974000</v>
      </c>
      <c r="Q40" s="8">
        <v>7703000</v>
      </c>
      <c r="R40" s="8">
        <v>8433000</v>
      </c>
      <c r="S40" s="8">
        <v>9031000</v>
      </c>
      <c r="T40" s="8">
        <v>8390000</v>
      </c>
      <c r="U40" s="8">
        <v>8702000</v>
      </c>
      <c r="V40" s="8">
        <v>9789000</v>
      </c>
      <c r="W40" s="8">
        <v>10695000</v>
      </c>
      <c r="X40" s="8">
        <v>10792000</v>
      </c>
      <c r="Y40" s="8">
        <v>10562000</v>
      </c>
      <c r="Z40" s="8">
        <v>11933000</v>
      </c>
      <c r="AA40" s="8">
        <v>12478000</v>
      </c>
      <c r="AB40" s="8">
        <v>11750000</v>
      </c>
      <c r="AC40" s="8">
        <v>11775000</v>
      </c>
      <c r="AD40" s="8">
        <v>13770000</v>
      </c>
      <c r="AE40" s="8">
        <v>14368000</v>
      </c>
      <c r="AF40" s="8">
        <v>13226000</v>
      </c>
      <c r="AG40" s="8">
        <v>9193000</v>
      </c>
      <c r="AH40" s="8">
        <v>6522000</v>
      </c>
      <c r="AI40" s="8">
        <v>8900000</v>
      </c>
      <c r="AJ40" s="8">
        <v>9981000</v>
      </c>
      <c r="AK40" s="8">
        <v>10522000</v>
      </c>
      <c r="AL40" s="8">
        <v>13763000</v>
      </c>
      <c r="AM40" s="8">
        <v>13019000</v>
      </c>
      <c r="AN40" s="8">
        <v>13759000</v>
      </c>
      <c r="AO40" s="8">
        <v>13271000</v>
      </c>
      <c r="AP40" s="8">
        <v>16452000</v>
      </c>
      <c r="AQ40" s="8">
        <v>16272000</v>
      </c>
      <c r="AR40" s="8">
        <v>16764000</v>
      </c>
      <c r="AS40" s="8">
        <v>15640000</v>
      </c>
      <c r="AT40" s="8">
        <v>17931000</v>
      </c>
      <c r="AU40" s="8">
        <v>15366000</v>
      </c>
      <c r="AV40" s="8">
        <v>14908000</v>
      </c>
      <c r="AW40" s="8">
        <v>13202000</v>
      </c>
      <c r="AX40" s="8">
        <v>15351000</v>
      </c>
      <c r="AY40" s="8">
        <v>15724000</v>
      </c>
      <c r="AZ40" s="8">
        <v>15037000</v>
      </c>
      <c r="BA40" s="8">
        <v>12738000</v>
      </c>
      <c r="BB40" s="8">
        <v>16897000</v>
      </c>
      <c r="BC40" s="8">
        <v>15330000</v>
      </c>
      <c r="BD40" s="8">
        <v>16157000</v>
      </c>
      <c r="BE40" s="8">
        <v>12042000</v>
      </c>
      <c r="BF40" s="8">
        <v>16268000</v>
      </c>
      <c r="BG40" s="8">
        <v>15338000</v>
      </c>
      <c r="BH40" s="8">
        <v>14958000</v>
      </c>
      <c r="BI40" s="8">
        <v>13678000</v>
      </c>
      <c r="BJ40" s="93">
        <v>15459000</v>
      </c>
      <c r="BK40" s="80">
        <v>16348000</v>
      </c>
      <c r="BL40" s="8">
        <v>15605000</v>
      </c>
      <c r="BM40" s="8">
        <v>13535000</v>
      </c>
      <c r="BN40" s="93">
        <v>16128000</v>
      </c>
      <c r="BO40" s="8">
        <v>14941000</v>
      </c>
      <c r="BP40" s="8">
        <v>15565000</v>
      </c>
      <c r="BQ40" s="8"/>
      <c r="BR40" s="8"/>
      <c r="BS40" s="8"/>
      <c r="BT40" s="8"/>
      <c r="BU40" s="8"/>
      <c r="BV40" s="8"/>
      <c r="BW40" s="8"/>
      <c r="BX40" s="8"/>
      <c r="BY40" s="31">
        <f>SUM(AH40:AK40)</f>
        <v>35925000</v>
      </c>
      <c r="CA40" s="9">
        <f>SUM(AL40:AO40)</f>
        <v>53812000</v>
      </c>
      <c r="CC40" s="9">
        <f>SUM(AP40:AS40)</f>
        <v>65128000</v>
      </c>
      <c r="CE40" s="9">
        <f>SUM(AT40:AW40)</f>
        <v>61407000</v>
      </c>
      <c r="CG40" s="9">
        <f>SUM(AX40:BA40)</f>
        <v>58850000</v>
      </c>
      <c r="CI40" s="9">
        <f>SUM(BB40:BE40)</f>
        <v>60426000</v>
      </c>
      <c r="CK40" s="9">
        <f>SUM(BF40:BI40)</f>
        <v>60242000</v>
      </c>
      <c r="CM40" s="9">
        <f t="shared" si="0"/>
        <v>60947000</v>
      </c>
    </row>
    <row r="41" spans="2:91" x14ac:dyDescent="0.25">
      <c r="D41" s="3" t="s">
        <v>16</v>
      </c>
      <c r="E41" s="4" t="s">
        <v>17</v>
      </c>
      <c r="F41" s="8">
        <v>843</v>
      </c>
      <c r="G41" s="8">
        <v>831</v>
      </c>
      <c r="H41" s="8">
        <v>771</v>
      </c>
      <c r="I41" s="8">
        <v>749</v>
      </c>
      <c r="J41" s="8">
        <v>925</v>
      </c>
      <c r="K41" s="8">
        <v>849</v>
      </c>
      <c r="L41" s="8">
        <v>870</v>
      </c>
      <c r="M41" s="8">
        <v>772</v>
      </c>
      <c r="N41" s="8">
        <v>878</v>
      </c>
      <c r="O41" s="8">
        <v>1678</v>
      </c>
      <c r="P41" s="8">
        <v>1492</v>
      </c>
      <c r="Q41" s="8">
        <v>1633</v>
      </c>
      <c r="R41" s="8">
        <v>1989</v>
      </c>
      <c r="S41" s="8">
        <v>2099</v>
      </c>
      <c r="T41" s="8">
        <v>1850</v>
      </c>
      <c r="U41" s="8">
        <v>1954</v>
      </c>
      <c r="V41" s="8">
        <v>2548</v>
      </c>
      <c r="W41" s="8">
        <v>2513</v>
      </c>
      <c r="X41" s="8">
        <v>2561</v>
      </c>
      <c r="Y41" s="8">
        <v>2832</v>
      </c>
      <c r="Z41" s="8">
        <v>2962</v>
      </c>
      <c r="AA41" s="8">
        <v>3135</v>
      </c>
      <c r="AB41" s="8">
        <v>3090</v>
      </c>
      <c r="AC41" s="8">
        <v>3339</v>
      </c>
      <c r="AD41" s="8">
        <v>3953</v>
      </c>
      <c r="AE41" s="8">
        <v>4337</v>
      </c>
      <c r="AF41" s="8">
        <v>3579</v>
      </c>
      <c r="AG41" s="8">
        <v>2617</v>
      </c>
      <c r="AH41" s="8">
        <v>1434</v>
      </c>
      <c r="AI41" s="8">
        <v>2209</v>
      </c>
      <c r="AJ41" s="8">
        <v>2546</v>
      </c>
      <c r="AK41" s="8">
        <v>2858</v>
      </c>
      <c r="AL41" s="8">
        <v>3857</v>
      </c>
      <c r="AM41" s="8">
        <v>3455</v>
      </c>
      <c r="AN41" s="8">
        <v>3633</v>
      </c>
      <c r="AO41" s="8">
        <v>3548</v>
      </c>
      <c r="AP41" s="8">
        <v>4449</v>
      </c>
      <c r="AQ41" s="8">
        <v>4334</v>
      </c>
      <c r="AR41" s="8">
        <v>4237</v>
      </c>
      <c r="AS41" s="8">
        <v>4116</v>
      </c>
      <c r="AT41" s="8">
        <v>4678</v>
      </c>
      <c r="AU41" s="8">
        <v>3972</v>
      </c>
      <c r="AV41" s="8">
        <v>3742</v>
      </c>
      <c r="AW41" s="8">
        <v>3372</v>
      </c>
      <c r="AX41" s="8">
        <v>4052</v>
      </c>
      <c r="AY41" s="8">
        <v>4278</v>
      </c>
      <c r="AZ41" s="8">
        <v>3947</v>
      </c>
      <c r="BA41" s="8">
        <v>3544</v>
      </c>
      <c r="BB41" s="8">
        <v>4649</v>
      </c>
      <c r="BC41" s="8">
        <v>4063</v>
      </c>
      <c r="BD41" s="8">
        <v>4521</v>
      </c>
      <c r="BE41" s="8">
        <v>3139</v>
      </c>
      <c r="BF41" s="8">
        <v>4455</v>
      </c>
      <c r="BG41" s="8">
        <v>4220</v>
      </c>
      <c r="BH41" s="8">
        <v>3896</v>
      </c>
      <c r="BI41" s="8">
        <v>3669</v>
      </c>
      <c r="BJ41" s="93">
        <v>4352</v>
      </c>
      <c r="BK41" s="80">
        <v>4554</v>
      </c>
      <c r="BL41" s="8">
        <v>4329</v>
      </c>
      <c r="BM41" s="8">
        <v>3763</v>
      </c>
      <c r="BN41" s="93">
        <v>4746</v>
      </c>
      <c r="BO41" s="8">
        <v>4278</v>
      </c>
      <c r="BP41" s="8">
        <v>4526</v>
      </c>
      <c r="BQ41" s="8"/>
      <c r="BR41" s="8"/>
      <c r="BS41" s="8"/>
      <c r="BT41" s="8"/>
      <c r="BU41" s="8"/>
      <c r="BV41" s="8"/>
      <c r="BW41" s="8"/>
      <c r="BX41" s="8"/>
      <c r="BY41" s="31">
        <f>SUM(AH41:AK41)</f>
        <v>9047</v>
      </c>
      <c r="CA41" s="9">
        <f>SUM(AL41:AO41)</f>
        <v>14493</v>
      </c>
      <c r="CC41" s="9">
        <f>SUM(AP41:AS41)</f>
        <v>17136</v>
      </c>
      <c r="CE41" s="9">
        <f>SUM(AT41:AW41)</f>
        <v>15764</v>
      </c>
      <c r="CG41" s="9">
        <f>SUM(AX41:BA41)</f>
        <v>15821</v>
      </c>
      <c r="CI41" s="9">
        <f>SUM(BB41:BE41)</f>
        <v>16372</v>
      </c>
      <c r="CK41" s="9">
        <f>SUM(BF41:BI41)</f>
        <v>16240</v>
      </c>
      <c r="CM41" s="9">
        <f t="shared" si="0"/>
        <v>16998</v>
      </c>
    </row>
    <row r="42" spans="2:91" x14ac:dyDescent="0.25">
      <c r="D42" s="3" t="s">
        <v>18</v>
      </c>
      <c r="E42" s="4" t="s">
        <v>17</v>
      </c>
      <c r="F42" s="8">
        <v>843</v>
      </c>
      <c r="G42" s="8">
        <v>831</v>
      </c>
      <c r="H42" s="8">
        <v>771</v>
      </c>
      <c r="I42" s="8">
        <v>749</v>
      </c>
      <c r="J42" s="8">
        <v>925</v>
      </c>
      <c r="K42" s="8">
        <v>849</v>
      </c>
      <c r="L42" s="8">
        <v>870</v>
      </c>
      <c r="M42" s="8">
        <v>772</v>
      </c>
      <c r="N42" s="8">
        <v>878</v>
      </c>
      <c r="O42" s="8">
        <v>1678</v>
      </c>
      <c r="P42" s="8">
        <v>1492</v>
      </c>
      <c r="Q42" s="8">
        <v>1633</v>
      </c>
      <c r="R42" s="8">
        <v>1989</v>
      </c>
      <c r="S42" s="8">
        <v>2099</v>
      </c>
      <c r="T42" s="8">
        <v>1850</v>
      </c>
      <c r="U42" s="8">
        <v>1954</v>
      </c>
      <c r="V42" s="8">
        <v>2548</v>
      </c>
      <c r="W42" s="8">
        <v>2513</v>
      </c>
      <c r="X42" s="8">
        <v>2561</v>
      </c>
      <c r="Y42" s="8">
        <v>2832</v>
      </c>
      <c r="Z42" s="8">
        <v>2962</v>
      </c>
      <c r="AA42" s="8">
        <v>3135</v>
      </c>
      <c r="AB42" s="8">
        <v>3090</v>
      </c>
      <c r="AC42" s="8">
        <v>3339</v>
      </c>
      <c r="AD42" s="8">
        <v>3953</v>
      </c>
      <c r="AE42" s="8">
        <v>4337</v>
      </c>
      <c r="AF42" s="8">
        <v>3579</v>
      </c>
      <c r="AG42" s="8">
        <v>2617</v>
      </c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93"/>
      <c r="BK42" s="73"/>
      <c r="BL42" s="8"/>
      <c r="BM42" s="8"/>
      <c r="BN42" s="93"/>
      <c r="BO42" s="8"/>
      <c r="BP42" s="8"/>
      <c r="BQ42" s="8"/>
      <c r="BR42" s="8"/>
      <c r="BS42" s="8"/>
      <c r="BT42" s="8"/>
      <c r="BU42" s="8"/>
      <c r="BV42" s="8"/>
      <c r="BW42" s="8"/>
      <c r="BX42" s="8"/>
      <c r="CE42" s="9"/>
      <c r="CG42" s="9"/>
      <c r="CI42" s="9"/>
      <c r="CK42" s="9"/>
      <c r="CM42" s="9">
        <f t="shared" si="0"/>
        <v>0</v>
      </c>
    </row>
    <row r="43" spans="2:91" x14ac:dyDescent="0.25">
      <c r="D43" s="3" t="s">
        <v>19</v>
      </c>
      <c r="E43" s="4" t="s">
        <v>20</v>
      </c>
      <c r="F43" s="8">
        <v>7</v>
      </c>
      <c r="G43" s="8">
        <v>6</v>
      </c>
      <c r="H43" s="8">
        <v>6</v>
      </c>
      <c r="I43" s="8">
        <v>6</v>
      </c>
      <c r="J43" s="8">
        <v>6</v>
      </c>
      <c r="K43" s="8">
        <v>7</v>
      </c>
      <c r="L43" s="8">
        <v>7</v>
      </c>
      <c r="M43" s="8">
        <v>7</v>
      </c>
      <c r="N43" s="8">
        <v>7</v>
      </c>
      <c r="O43" s="8">
        <v>8</v>
      </c>
      <c r="P43" s="8">
        <v>8</v>
      </c>
      <c r="Q43" s="8">
        <v>8</v>
      </c>
      <c r="R43" s="8">
        <v>8</v>
      </c>
      <c r="S43" s="8">
        <v>8</v>
      </c>
      <c r="T43" s="8">
        <v>8</v>
      </c>
      <c r="U43" s="8">
        <v>8</v>
      </c>
      <c r="V43" s="8">
        <v>8</v>
      </c>
      <c r="W43" s="8">
        <v>8</v>
      </c>
      <c r="X43" s="8">
        <v>8</v>
      </c>
      <c r="Y43" s="8">
        <v>8</v>
      </c>
      <c r="Z43" s="8">
        <v>8</v>
      </c>
      <c r="AA43" s="8">
        <v>9</v>
      </c>
      <c r="AB43" s="8">
        <v>9</v>
      </c>
      <c r="AC43" s="8">
        <v>9</v>
      </c>
      <c r="AD43" s="8">
        <v>9</v>
      </c>
      <c r="AE43" s="8">
        <v>9</v>
      </c>
      <c r="AF43" s="8">
        <v>9</v>
      </c>
      <c r="AG43" s="8">
        <v>9</v>
      </c>
      <c r="AH43" s="8">
        <v>9</v>
      </c>
      <c r="AI43" s="8">
        <v>9</v>
      </c>
      <c r="AJ43" s="8">
        <v>9</v>
      </c>
      <c r="AK43" s="8">
        <v>9</v>
      </c>
      <c r="AL43" s="8">
        <v>9</v>
      </c>
      <c r="AM43" s="8">
        <v>9</v>
      </c>
      <c r="AN43" s="8">
        <v>9</v>
      </c>
      <c r="AO43" s="8">
        <v>9</v>
      </c>
      <c r="AP43" s="8">
        <v>9</v>
      </c>
      <c r="AQ43" s="8">
        <v>9</v>
      </c>
      <c r="AR43" s="8">
        <v>9</v>
      </c>
      <c r="AS43" s="8">
        <v>9</v>
      </c>
      <c r="AT43" s="8">
        <v>9</v>
      </c>
      <c r="AU43" s="8">
        <v>9</v>
      </c>
      <c r="AV43" s="8">
        <v>9</v>
      </c>
      <c r="AW43" s="8">
        <v>9</v>
      </c>
      <c r="AX43" s="8">
        <v>9</v>
      </c>
      <c r="AY43" s="8">
        <v>9</v>
      </c>
      <c r="AZ43" s="8">
        <v>8</v>
      </c>
      <c r="BA43" s="8">
        <v>8</v>
      </c>
      <c r="BB43" s="8">
        <v>8</v>
      </c>
      <c r="BC43" s="8">
        <v>9</v>
      </c>
      <c r="BD43" s="8">
        <v>8</v>
      </c>
      <c r="BE43" s="8">
        <v>8</v>
      </c>
      <c r="BF43" s="8">
        <v>8</v>
      </c>
      <c r="BG43" s="8">
        <v>7</v>
      </c>
      <c r="BH43" s="8">
        <v>7</v>
      </c>
      <c r="BI43" s="8">
        <v>7</v>
      </c>
      <c r="BJ43" s="93">
        <v>7</v>
      </c>
      <c r="BK43" s="73">
        <v>7</v>
      </c>
      <c r="BL43" s="8">
        <v>7</v>
      </c>
      <c r="BM43" s="8">
        <v>7</v>
      </c>
      <c r="BN43" s="93">
        <v>7</v>
      </c>
      <c r="BO43" s="8">
        <v>7</v>
      </c>
      <c r="BP43" s="8">
        <v>7</v>
      </c>
      <c r="BQ43" s="8"/>
      <c r="BR43" s="8"/>
      <c r="BS43" s="8"/>
      <c r="BT43" s="8"/>
      <c r="BU43" s="8"/>
      <c r="BV43" s="8"/>
      <c r="BW43" s="8"/>
      <c r="BX43" s="8"/>
      <c r="CE43" s="9"/>
      <c r="CG43" s="9"/>
      <c r="CI43" s="9"/>
      <c r="CK43" s="9"/>
      <c r="CM43" s="9">
        <f t="shared" si="0"/>
        <v>28</v>
      </c>
    </row>
    <row r="44" spans="2:91" x14ac:dyDescent="0.25">
      <c r="B44" s="3">
        <v>255011540</v>
      </c>
      <c r="C44" s="3" t="s">
        <v>30</v>
      </c>
      <c r="D44" s="3" t="s">
        <v>14</v>
      </c>
      <c r="E44" s="4" t="s">
        <v>15</v>
      </c>
      <c r="F44" s="8">
        <v>3934000</v>
      </c>
      <c r="G44" s="8">
        <v>4108000</v>
      </c>
      <c r="H44" s="8">
        <v>4341000</v>
      </c>
      <c r="I44" s="8">
        <v>3358000</v>
      </c>
      <c r="J44" s="8">
        <v>5121000</v>
      </c>
      <c r="K44" s="8">
        <v>4475000</v>
      </c>
      <c r="L44" s="8">
        <v>4847000</v>
      </c>
      <c r="M44" s="8">
        <v>4439000</v>
      </c>
      <c r="N44" s="8">
        <v>6474000</v>
      </c>
      <c r="O44" s="8">
        <v>6471000</v>
      </c>
      <c r="P44" s="8">
        <v>7229000</v>
      </c>
      <c r="Q44" s="8">
        <v>7005000</v>
      </c>
      <c r="R44" s="8">
        <v>7422000</v>
      </c>
      <c r="S44" s="8">
        <v>6535000</v>
      </c>
      <c r="T44" s="8">
        <v>6582000</v>
      </c>
      <c r="U44" s="8">
        <v>6133000</v>
      </c>
      <c r="V44" s="8">
        <v>7255000</v>
      </c>
      <c r="W44" s="8">
        <v>6741000</v>
      </c>
      <c r="X44" s="8">
        <v>7267000</v>
      </c>
      <c r="Y44" s="8">
        <v>6700000</v>
      </c>
      <c r="Z44" s="8">
        <v>8777000</v>
      </c>
      <c r="AA44" s="8">
        <v>10748000</v>
      </c>
      <c r="AB44" s="8">
        <v>10304000</v>
      </c>
      <c r="AC44" s="8">
        <v>9315700</v>
      </c>
      <c r="AD44" s="8">
        <v>12167000</v>
      </c>
      <c r="AE44" s="8">
        <v>11987000</v>
      </c>
      <c r="AF44" s="8">
        <v>11971000</v>
      </c>
      <c r="AG44" s="8">
        <v>9306000</v>
      </c>
      <c r="AH44" s="8">
        <v>5000000</v>
      </c>
      <c r="AI44" s="8">
        <v>4449000</v>
      </c>
      <c r="AJ44" s="8">
        <v>5006000</v>
      </c>
      <c r="AK44" s="8">
        <v>5082000</v>
      </c>
      <c r="AL44" s="8">
        <v>6370000</v>
      </c>
      <c r="AM44" s="8">
        <v>7272000</v>
      </c>
      <c r="AN44" s="8">
        <v>6192000</v>
      </c>
      <c r="AO44" s="8">
        <v>7183000</v>
      </c>
      <c r="AP44" s="8">
        <v>8559000</v>
      </c>
      <c r="AQ44" s="8">
        <v>9268000</v>
      </c>
      <c r="AR44" s="8">
        <v>8950000</v>
      </c>
      <c r="AS44" s="8">
        <v>8451000</v>
      </c>
      <c r="AT44" s="8">
        <v>10181000</v>
      </c>
      <c r="AU44" s="8">
        <v>8843000</v>
      </c>
      <c r="AV44" s="8">
        <v>9393000</v>
      </c>
      <c r="AW44" s="8">
        <v>9028000</v>
      </c>
      <c r="AX44" s="8">
        <v>7993000</v>
      </c>
      <c r="AY44" s="8">
        <v>9321000</v>
      </c>
      <c r="AZ44" s="8">
        <v>9222000</v>
      </c>
      <c r="BA44" s="8">
        <v>8681000</v>
      </c>
      <c r="BB44" s="8">
        <v>8915000</v>
      </c>
      <c r="BC44" s="8">
        <v>9956000</v>
      </c>
      <c r="BD44" s="8">
        <v>9298000</v>
      </c>
      <c r="BE44" s="8">
        <v>9089000</v>
      </c>
      <c r="BF44" s="8">
        <v>8029000</v>
      </c>
      <c r="BG44" s="8">
        <v>7894000</v>
      </c>
      <c r="BH44" s="8">
        <v>7929000</v>
      </c>
      <c r="BI44" s="8">
        <v>7832000</v>
      </c>
      <c r="BJ44" s="93">
        <v>9450000</v>
      </c>
      <c r="BK44" s="80">
        <v>8385000</v>
      </c>
      <c r="BL44" s="8">
        <v>9381000</v>
      </c>
      <c r="BM44" s="8">
        <v>8735000</v>
      </c>
      <c r="BN44" s="93">
        <v>8145000</v>
      </c>
      <c r="BO44" s="8">
        <v>8778000</v>
      </c>
      <c r="BP44" s="8">
        <v>9077000</v>
      </c>
      <c r="BQ44" s="8"/>
      <c r="BR44" s="8"/>
      <c r="BS44" s="8"/>
      <c r="BT44" s="8"/>
      <c r="BU44" s="8"/>
      <c r="BV44" s="8"/>
      <c r="BW44" s="8"/>
      <c r="BX44" s="8"/>
      <c r="BY44" s="31">
        <f>SUM(AH44:AK44)</f>
        <v>19537000</v>
      </c>
      <c r="CA44" s="9">
        <f>SUM(AL44:AO44)</f>
        <v>27017000</v>
      </c>
      <c r="CC44" s="9">
        <f>SUM(AP44:AS44)</f>
        <v>35228000</v>
      </c>
      <c r="CE44" s="9">
        <f>SUM(AT44:AW44)</f>
        <v>37445000</v>
      </c>
      <c r="CG44" s="9">
        <f>SUM(AX44:BA44)</f>
        <v>35217000</v>
      </c>
      <c r="CI44" s="9">
        <f>SUM(BB44:BE44)</f>
        <v>37258000</v>
      </c>
      <c r="CK44" s="9">
        <f>SUM(BF44:BI44)</f>
        <v>31684000</v>
      </c>
      <c r="CM44" s="9">
        <f t="shared" si="0"/>
        <v>35951000</v>
      </c>
    </row>
    <row r="45" spans="2:91" x14ac:dyDescent="0.25">
      <c r="D45" s="3" t="s">
        <v>16</v>
      </c>
      <c r="E45" s="4" t="s">
        <v>17</v>
      </c>
      <c r="F45" s="8">
        <v>1800</v>
      </c>
      <c r="G45" s="8">
        <v>1841</v>
      </c>
      <c r="H45" s="8">
        <v>1767</v>
      </c>
      <c r="I45" s="8">
        <v>1455</v>
      </c>
      <c r="J45" s="8">
        <v>2439</v>
      </c>
      <c r="K45" s="8">
        <v>2013</v>
      </c>
      <c r="L45" s="8">
        <v>1989</v>
      </c>
      <c r="M45" s="8">
        <v>1935</v>
      </c>
      <c r="N45" s="8">
        <v>2704</v>
      </c>
      <c r="O45" s="8">
        <v>2589</v>
      </c>
      <c r="P45" s="8">
        <v>2784</v>
      </c>
      <c r="Q45" s="8">
        <v>2775</v>
      </c>
      <c r="R45" s="8">
        <v>3209</v>
      </c>
      <c r="S45" s="8">
        <v>2487</v>
      </c>
      <c r="T45" s="8">
        <v>2582</v>
      </c>
      <c r="U45" s="8">
        <v>2420</v>
      </c>
      <c r="V45" s="8">
        <v>3080</v>
      </c>
      <c r="W45" s="8">
        <v>2955</v>
      </c>
      <c r="X45" s="8">
        <v>2816</v>
      </c>
      <c r="Y45" s="8">
        <v>2514</v>
      </c>
      <c r="Z45" s="8">
        <v>3849</v>
      </c>
      <c r="AA45" s="8">
        <v>4063</v>
      </c>
      <c r="AB45" s="8">
        <v>4237</v>
      </c>
      <c r="AC45" s="8">
        <v>4036</v>
      </c>
      <c r="AD45" s="8">
        <v>4901</v>
      </c>
      <c r="AE45" s="8">
        <v>4860</v>
      </c>
      <c r="AF45" s="8">
        <v>4638</v>
      </c>
      <c r="AG45" s="8">
        <v>3994</v>
      </c>
      <c r="AH45" s="8">
        <v>1183</v>
      </c>
      <c r="AI45" s="8">
        <v>1266</v>
      </c>
      <c r="AJ45" s="8">
        <v>1527</v>
      </c>
      <c r="AK45" s="8">
        <v>1335</v>
      </c>
      <c r="AL45" s="8">
        <v>1859</v>
      </c>
      <c r="AM45" s="8">
        <v>2157</v>
      </c>
      <c r="AN45" s="8">
        <v>1630</v>
      </c>
      <c r="AO45" s="8">
        <v>1936</v>
      </c>
      <c r="AP45" s="8">
        <v>2325</v>
      </c>
      <c r="AQ45" s="8">
        <v>2615</v>
      </c>
      <c r="AR45" s="8">
        <v>2481</v>
      </c>
      <c r="AS45" s="8">
        <v>2471</v>
      </c>
      <c r="AT45" s="8">
        <v>3153</v>
      </c>
      <c r="AU45" s="8">
        <v>2644</v>
      </c>
      <c r="AV45" s="8">
        <v>2978</v>
      </c>
      <c r="AW45" s="8">
        <v>2969</v>
      </c>
      <c r="AX45" s="8">
        <v>2603</v>
      </c>
      <c r="AY45" s="8">
        <v>3136</v>
      </c>
      <c r="AZ45" s="8">
        <v>3117</v>
      </c>
      <c r="BA45" s="8">
        <v>2973</v>
      </c>
      <c r="BB45" s="8">
        <v>2774</v>
      </c>
      <c r="BC45" s="8">
        <v>3306</v>
      </c>
      <c r="BD45" s="8">
        <v>3127</v>
      </c>
      <c r="BE45" s="8">
        <v>384</v>
      </c>
      <c r="BF45" s="8">
        <v>2576</v>
      </c>
      <c r="BG45" s="8">
        <v>2570</v>
      </c>
      <c r="BH45" s="8">
        <v>2661</v>
      </c>
      <c r="BI45" s="8">
        <v>2751</v>
      </c>
      <c r="BJ45" s="93">
        <v>2834</v>
      </c>
      <c r="BK45" s="80">
        <v>2790</v>
      </c>
      <c r="BL45" s="8">
        <v>3092</v>
      </c>
      <c r="BM45" s="8">
        <v>3027</v>
      </c>
      <c r="BN45" s="93">
        <v>2470</v>
      </c>
      <c r="BO45" s="8">
        <v>2650</v>
      </c>
      <c r="BP45" s="8">
        <v>2657</v>
      </c>
      <c r="BQ45" s="8"/>
      <c r="BR45" s="8"/>
      <c r="BS45" s="8"/>
      <c r="BT45" s="8"/>
      <c r="BU45" s="8"/>
      <c r="BV45" s="8"/>
      <c r="BW45" s="8"/>
      <c r="BX45" s="8"/>
      <c r="BY45" s="31">
        <f>SUM(AH45:AK45)</f>
        <v>5311</v>
      </c>
      <c r="CA45" s="9">
        <f>SUM(AL45:AO45)</f>
        <v>7582</v>
      </c>
      <c r="CC45" s="9">
        <f>SUM(AP45:AS45)</f>
        <v>9892</v>
      </c>
      <c r="CE45" s="9">
        <f>SUM(AT45:AW45)</f>
        <v>11744</v>
      </c>
      <c r="CG45" s="9">
        <f>SUM(AX45:BA45)</f>
        <v>11829</v>
      </c>
      <c r="CI45" s="9">
        <f>SUM(BB45:BE45)</f>
        <v>9591</v>
      </c>
      <c r="CK45" s="9">
        <f>SUM(BF45:BI45)</f>
        <v>10558</v>
      </c>
      <c r="CM45" s="9">
        <f t="shared" si="0"/>
        <v>11743</v>
      </c>
    </row>
    <row r="46" spans="2:91" x14ac:dyDescent="0.25">
      <c r="D46" s="3" t="s">
        <v>18</v>
      </c>
      <c r="E46" s="4" t="s">
        <v>17</v>
      </c>
      <c r="F46" s="8">
        <v>1800</v>
      </c>
      <c r="G46" s="8">
        <v>1841</v>
      </c>
      <c r="H46" s="8">
        <v>1767</v>
      </c>
      <c r="I46" s="8">
        <v>1455</v>
      </c>
      <c r="J46" s="8">
        <v>2439</v>
      </c>
      <c r="K46" s="8">
        <v>2013</v>
      </c>
      <c r="L46" s="8">
        <v>1989</v>
      </c>
      <c r="M46" s="8">
        <v>1935</v>
      </c>
      <c r="N46" s="8">
        <v>2704</v>
      </c>
      <c r="O46" s="8">
        <v>2589</v>
      </c>
      <c r="P46" s="8">
        <v>2784</v>
      </c>
      <c r="Q46" s="8">
        <v>2775</v>
      </c>
      <c r="R46" s="8">
        <v>3209</v>
      </c>
      <c r="S46" s="8">
        <v>2487</v>
      </c>
      <c r="T46" s="8">
        <v>2582</v>
      </c>
      <c r="U46" s="8">
        <v>2420</v>
      </c>
      <c r="V46" s="8">
        <v>3080</v>
      </c>
      <c r="W46" s="8">
        <v>2955</v>
      </c>
      <c r="X46" s="8">
        <v>2816</v>
      </c>
      <c r="Y46" s="8">
        <v>2514</v>
      </c>
      <c r="Z46" s="8">
        <v>3849</v>
      </c>
      <c r="AA46" s="8">
        <v>4063</v>
      </c>
      <c r="AB46" s="8">
        <v>4237</v>
      </c>
      <c r="AC46" s="8">
        <v>4036</v>
      </c>
      <c r="AD46" s="8">
        <v>4901</v>
      </c>
      <c r="AE46" s="8">
        <v>4860</v>
      </c>
      <c r="AF46" s="8">
        <v>4638</v>
      </c>
      <c r="AG46" s="8">
        <v>3994</v>
      </c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93"/>
      <c r="BK46" s="73"/>
      <c r="BL46" s="8"/>
      <c r="BM46" s="8"/>
      <c r="BN46" s="93"/>
      <c r="BO46" s="8"/>
      <c r="BP46" s="8"/>
      <c r="BQ46" s="8"/>
      <c r="BR46" s="8"/>
      <c r="BS46" s="8"/>
      <c r="BT46" s="8"/>
      <c r="BU46" s="8"/>
      <c r="BV46" s="8"/>
      <c r="BW46" s="8"/>
      <c r="BX46" s="8"/>
      <c r="CE46" s="9"/>
      <c r="CG46" s="9"/>
      <c r="CI46" s="9"/>
      <c r="CK46" s="9"/>
      <c r="CM46" s="9">
        <f t="shared" si="0"/>
        <v>0</v>
      </c>
    </row>
    <row r="47" spans="2:91" x14ac:dyDescent="0.25">
      <c r="D47" s="3" t="s">
        <v>19</v>
      </c>
      <c r="E47" s="4" t="s">
        <v>20</v>
      </c>
      <c r="F47" s="8">
        <v>10</v>
      </c>
      <c r="G47" s="8">
        <v>10</v>
      </c>
      <c r="H47" s="8">
        <v>10</v>
      </c>
      <c r="I47" s="8">
        <v>9</v>
      </c>
      <c r="J47" s="8">
        <v>9</v>
      </c>
      <c r="K47" s="8">
        <v>9</v>
      </c>
      <c r="L47" s="8">
        <v>10</v>
      </c>
      <c r="M47" s="8">
        <v>10</v>
      </c>
      <c r="N47" s="8">
        <v>12</v>
      </c>
      <c r="O47" s="8">
        <v>12</v>
      </c>
      <c r="P47" s="8">
        <v>12</v>
      </c>
      <c r="Q47" s="8">
        <v>12</v>
      </c>
      <c r="R47" s="8">
        <v>12</v>
      </c>
      <c r="S47" s="8">
        <v>12</v>
      </c>
      <c r="T47" s="8">
        <v>12</v>
      </c>
      <c r="U47" s="8">
        <v>12</v>
      </c>
      <c r="V47" s="8">
        <v>12</v>
      </c>
      <c r="W47" s="8">
        <v>12</v>
      </c>
      <c r="X47" s="8">
        <v>12</v>
      </c>
      <c r="Y47" s="8">
        <v>12</v>
      </c>
      <c r="Z47" s="8">
        <v>13</v>
      </c>
      <c r="AA47" s="8">
        <v>13</v>
      </c>
      <c r="AB47" s="8">
        <v>13</v>
      </c>
      <c r="AC47" s="8">
        <v>14</v>
      </c>
      <c r="AD47" s="8">
        <v>17</v>
      </c>
      <c r="AE47" s="8">
        <v>16</v>
      </c>
      <c r="AF47" s="8">
        <v>17</v>
      </c>
      <c r="AG47" s="8">
        <v>17</v>
      </c>
      <c r="AH47" s="8">
        <v>15</v>
      </c>
      <c r="AI47" s="8">
        <v>15</v>
      </c>
      <c r="AJ47" s="8">
        <v>16</v>
      </c>
      <c r="AK47" s="8">
        <v>16</v>
      </c>
      <c r="AL47" s="8">
        <v>15</v>
      </c>
      <c r="AM47" s="8">
        <v>15</v>
      </c>
      <c r="AN47" s="8">
        <v>15</v>
      </c>
      <c r="AO47" s="8">
        <v>15</v>
      </c>
      <c r="AP47" s="8">
        <v>15</v>
      </c>
      <c r="AQ47" s="8">
        <v>15</v>
      </c>
      <c r="AR47" s="8">
        <v>15</v>
      </c>
      <c r="AS47" s="8">
        <v>15</v>
      </c>
      <c r="AT47" s="8">
        <v>16</v>
      </c>
      <c r="AU47" s="8">
        <v>16</v>
      </c>
      <c r="AV47" s="8">
        <v>16</v>
      </c>
      <c r="AW47" s="8">
        <v>16</v>
      </c>
      <c r="AX47" s="8">
        <v>15</v>
      </c>
      <c r="AY47" s="8">
        <v>15</v>
      </c>
      <c r="AZ47" s="8">
        <v>15</v>
      </c>
      <c r="BA47" s="8">
        <v>15</v>
      </c>
      <c r="BB47" s="8">
        <v>15</v>
      </c>
      <c r="BC47" s="8">
        <v>16</v>
      </c>
      <c r="BD47" s="8">
        <v>16</v>
      </c>
      <c r="BE47" s="8">
        <v>16</v>
      </c>
      <c r="BF47" s="8">
        <v>15</v>
      </c>
      <c r="BG47" s="8">
        <v>14</v>
      </c>
      <c r="BH47" s="8">
        <v>14</v>
      </c>
      <c r="BI47" s="8">
        <v>14</v>
      </c>
      <c r="BJ47" s="93">
        <v>16</v>
      </c>
      <c r="BK47" s="73">
        <v>16</v>
      </c>
      <c r="BL47" s="8">
        <v>15</v>
      </c>
      <c r="BM47" s="8">
        <v>14</v>
      </c>
      <c r="BN47" s="93">
        <v>14</v>
      </c>
      <c r="BO47" s="8">
        <v>14</v>
      </c>
      <c r="BP47" s="8">
        <v>14</v>
      </c>
      <c r="BQ47" s="8"/>
      <c r="BR47" s="8"/>
      <c r="BS47" s="8"/>
      <c r="BT47" s="8"/>
      <c r="BU47" s="8"/>
      <c r="BV47" s="8"/>
      <c r="BW47" s="8"/>
      <c r="BX47" s="8"/>
      <c r="CE47" s="9"/>
      <c r="CG47" s="9"/>
      <c r="CI47" s="9"/>
      <c r="CK47" s="9"/>
      <c r="CM47" s="9">
        <f t="shared" si="0"/>
        <v>61</v>
      </c>
    </row>
    <row r="48" spans="2:91" x14ac:dyDescent="0.25">
      <c r="B48" s="3">
        <v>255011560</v>
      </c>
      <c r="C48" s="3" t="s">
        <v>31</v>
      </c>
      <c r="D48" s="3" t="s">
        <v>14</v>
      </c>
      <c r="E48" s="4" t="s">
        <v>15</v>
      </c>
      <c r="F48" s="8">
        <v>2962000</v>
      </c>
      <c r="G48" s="8">
        <v>2792000</v>
      </c>
      <c r="H48" s="8">
        <v>3180000</v>
      </c>
      <c r="I48" s="8">
        <v>2855000</v>
      </c>
      <c r="J48" s="8">
        <v>3478000</v>
      </c>
      <c r="K48" s="8">
        <v>4441000</v>
      </c>
      <c r="L48" s="8">
        <v>5052000</v>
      </c>
      <c r="M48" s="8">
        <v>4587000</v>
      </c>
      <c r="N48" s="8">
        <v>3189000</v>
      </c>
      <c r="O48" s="8">
        <v>3212000</v>
      </c>
      <c r="P48" s="8">
        <v>3288000</v>
      </c>
      <c r="Q48" s="8">
        <v>2921000</v>
      </c>
      <c r="R48" s="8">
        <v>2754000</v>
      </c>
      <c r="S48" s="8">
        <v>3098000</v>
      </c>
      <c r="T48" s="8">
        <v>2509000</v>
      </c>
      <c r="U48" s="8">
        <v>2453000</v>
      </c>
      <c r="V48" s="8">
        <v>2884000</v>
      </c>
      <c r="W48" s="8">
        <v>2986000</v>
      </c>
      <c r="X48" s="8">
        <v>3017000</v>
      </c>
      <c r="Y48" s="8">
        <v>3080000</v>
      </c>
      <c r="Z48" s="8">
        <v>3402000</v>
      </c>
      <c r="AA48" s="8">
        <v>3442000</v>
      </c>
      <c r="AB48" s="8">
        <v>3378000</v>
      </c>
      <c r="AC48" s="8">
        <v>3127000</v>
      </c>
      <c r="AD48" s="8">
        <v>3122000</v>
      </c>
      <c r="AE48" s="8">
        <v>3235000</v>
      </c>
      <c r="AF48" s="8">
        <v>2815000</v>
      </c>
      <c r="AG48" s="8">
        <v>2337000</v>
      </c>
      <c r="AH48" s="8">
        <v>1776000</v>
      </c>
      <c r="AI48" s="8">
        <v>1063000</v>
      </c>
      <c r="AJ48" s="8">
        <v>1689000</v>
      </c>
      <c r="AK48" s="8">
        <v>1634000</v>
      </c>
      <c r="AL48" s="8">
        <v>2279000</v>
      </c>
      <c r="AM48" s="8">
        <v>2391000</v>
      </c>
      <c r="AN48" s="8">
        <v>2428000</v>
      </c>
      <c r="AO48" s="8">
        <v>2381000</v>
      </c>
      <c r="AP48" s="8">
        <v>2860000</v>
      </c>
      <c r="AQ48" s="8">
        <v>2881000</v>
      </c>
      <c r="AR48" s="8">
        <v>2918000</v>
      </c>
      <c r="AS48" s="8">
        <v>2628000</v>
      </c>
      <c r="AT48" s="8">
        <v>2855000</v>
      </c>
      <c r="AU48" s="8">
        <v>2495000</v>
      </c>
      <c r="AV48" s="8">
        <v>2804000</v>
      </c>
      <c r="AW48" s="8">
        <v>2248000</v>
      </c>
      <c r="AX48" s="8">
        <v>2751000</v>
      </c>
      <c r="AY48" s="8">
        <v>2852000</v>
      </c>
      <c r="AZ48" s="8">
        <v>3111000</v>
      </c>
      <c r="BA48" s="8">
        <v>2630000</v>
      </c>
      <c r="BB48" s="8">
        <v>2853000</v>
      </c>
      <c r="BC48" s="8">
        <v>2761000</v>
      </c>
      <c r="BD48" s="8">
        <v>2775000</v>
      </c>
      <c r="BE48" s="8">
        <v>2480000</v>
      </c>
      <c r="BF48" s="8">
        <v>2925000</v>
      </c>
      <c r="BG48" s="8">
        <v>2923000</v>
      </c>
      <c r="BH48" s="8">
        <v>2888000</v>
      </c>
      <c r="BI48" s="8">
        <v>2646000</v>
      </c>
      <c r="BJ48" s="93">
        <v>2944000</v>
      </c>
      <c r="BK48" s="80">
        <v>3152000</v>
      </c>
      <c r="BL48" s="8">
        <v>2933000</v>
      </c>
      <c r="BM48" s="8">
        <v>2839000</v>
      </c>
      <c r="BN48" s="93">
        <v>3269000</v>
      </c>
      <c r="BO48" s="8">
        <v>3358000</v>
      </c>
      <c r="BP48" s="8">
        <v>3368000</v>
      </c>
      <c r="BQ48" s="8"/>
      <c r="BR48" s="8"/>
      <c r="BS48" s="8"/>
      <c r="BT48" s="8"/>
      <c r="BU48" s="8"/>
      <c r="BV48" s="8"/>
      <c r="BW48" s="8"/>
      <c r="BX48" s="8"/>
      <c r="BY48" s="31">
        <f>SUM(AH48:AK48)</f>
        <v>6162000</v>
      </c>
      <c r="CA48" s="9">
        <f>SUM(AL48:AO48)</f>
        <v>9479000</v>
      </c>
      <c r="CC48" s="9">
        <f>SUM(AP48:AS48)</f>
        <v>11287000</v>
      </c>
      <c r="CE48" s="9">
        <f>SUM(AT48:AW48)</f>
        <v>10402000</v>
      </c>
      <c r="CG48" s="9">
        <f>SUM(AX48:BA48)</f>
        <v>11344000</v>
      </c>
      <c r="CI48" s="9">
        <f>SUM(BB48:BE48)</f>
        <v>10869000</v>
      </c>
      <c r="CK48" s="9">
        <f>SUM(BF48:BI48)</f>
        <v>11382000</v>
      </c>
      <c r="CM48" s="9">
        <f t="shared" si="0"/>
        <v>11868000</v>
      </c>
    </row>
    <row r="49" spans="2:91" x14ac:dyDescent="0.25">
      <c r="D49" s="3" t="s">
        <v>16</v>
      </c>
      <c r="E49" s="4" t="s">
        <v>17</v>
      </c>
      <c r="F49" s="8">
        <v>408</v>
      </c>
      <c r="G49" s="8">
        <v>401</v>
      </c>
      <c r="H49" s="8">
        <v>435</v>
      </c>
      <c r="I49" s="8">
        <v>410</v>
      </c>
      <c r="J49" s="8">
        <v>463</v>
      </c>
      <c r="K49" s="8">
        <v>458</v>
      </c>
      <c r="L49" s="8">
        <v>523</v>
      </c>
      <c r="M49" s="8">
        <v>440</v>
      </c>
      <c r="N49" s="8">
        <v>291</v>
      </c>
      <c r="O49" s="8">
        <v>406</v>
      </c>
      <c r="P49" s="8">
        <v>386</v>
      </c>
      <c r="Q49" s="8">
        <v>353</v>
      </c>
      <c r="R49" s="8">
        <v>330</v>
      </c>
      <c r="S49" s="8">
        <v>345</v>
      </c>
      <c r="T49" s="8">
        <v>306</v>
      </c>
      <c r="U49" s="8">
        <v>277</v>
      </c>
      <c r="V49" s="8">
        <v>341</v>
      </c>
      <c r="W49" s="8">
        <v>355</v>
      </c>
      <c r="X49" s="8">
        <v>329</v>
      </c>
      <c r="Y49" s="8">
        <v>346</v>
      </c>
      <c r="Z49" s="8">
        <v>375</v>
      </c>
      <c r="AA49" s="8">
        <v>372</v>
      </c>
      <c r="AB49" s="8">
        <v>363</v>
      </c>
      <c r="AC49" s="8">
        <v>339</v>
      </c>
      <c r="AD49" s="8">
        <v>367</v>
      </c>
      <c r="AE49" s="8">
        <v>381</v>
      </c>
      <c r="AF49" s="8">
        <v>342</v>
      </c>
      <c r="AG49" s="8">
        <v>272</v>
      </c>
      <c r="AH49" s="8">
        <v>194</v>
      </c>
      <c r="AI49" s="8">
        <v>148</v>
      </c>
      <c r="AJ49" s="8">
        <v>229</v>
      </c>
      <c r="AK49" s="8">
        <v>226</v>
      </c>
      <c r="AL49" s="8">
        <v>306</v>
      </c>
      <c r="AM49" s="8">
        <v>314</v>
      </c>
      <c r="AN49" s="8">
        <v>311</v>
      </c>
      <c r="AO49" s="8">
        <v>324</v>
      </c>
      <c r="AP49" s="8">
        <v>367</v>
      </c>
      <c r="AQ49" s="8">
        <v>350</v>
      </c>
      <c r="AR49" s="8">
        <v>353</v>
      </c>
      <c r="AS49" s="8">
        <v>363</v>
      </c>
      <c r="AT49" s="8">
        <v>336</v>
      </c>
      <c r="AU49" s="8">
        <v>355</v>
      </c>
      <c r="AV49" s="8">
        <v>344</v>
      </c>
      <c r="AW49" s="8">
        <v>310</v>
      </c>
      <c r="AX49" s="8">
        <v>359</v>
      </c>
      <c r="AY49" s="8">
        <v>390</v>
      </c>
      <c r="AZ49" s="8">
        <v>404</v>
      </c>
      <c r="BA49" s="8">
        <v>356</v>
      </c>
      <c r="BB49" s="8">
        <v>334</v>
      </c>
      <c r="BC49" s="8">
        <v>341</v>
      </c>
      <c r="BD49" s="8">
        <v>358</v>
      </c>
      <c r="BE49" s="8">
        <v>318</v>
      </c>
      <c r="BF49" s="8">
        <v>335</v>
      </c>
      <c r="BG49" s="8">
        <v>379</v>
      </c>
      <c r="BH49" s="8">
        <v>385</v>
      </c>
      <c r="BI49" s="8">
        <v>362</v>
      </c>
      <c r="BJ49" s="93">
        <v>387</v>
      </c>
      <c r="BK49" s="80">
        <v>416</v>
      </c>
      <c r="BL49" s="8">
        <v>398</v>
      </c>
      <c r="BM49" s="8">
        <v>379</v>
      </c>
      <c r="BN49" s="93">
        <v>458</v>
      </c>
      <c r="BO49" s="8">
        <v>462</v>
      </c>
      <c r="BP49" s="8">
        <v>490</v>
      </c>
      <c r="BQ49" s="8"/>
      <c r="BR49" s="8"/>
      <c r="BS49" s="8"/>
      <c r="BT49" s="8"/>
      <c r="BU49" s="8"/>
      <c r="BV49" s="8"/>
      <c r="BW49" s="8"/>
      <c r="BX49" s="8"/>
      <c r="BY49" s="31">
        <f>SUM(AH49:AK49)</f>
        <v>797</v>
      </c>
      <c r="CA49" s="9">
        <f>SUM(AL49:AO49)</f>
        <v>1255</v>
      </c>
      <c r="CC49" s="9">
        <f>SUM(AP49:AS49)</f>
        <v>1433</v>
      </c>
      <c r="CE49" s="9">
        <f>SUM(AT49:AW49)</f>
        <v>1345</v>
      </c>
      <c r="CG49" s="9">
        <f>SUM(AX49:BA49)</f>
        <v>1509</v>
      </c>
      <c r="CI49" s="9">
        <f>SUM(BB49:BE49)</f>
        <v>1351</v>
      </c>
      <c r="CK49" s="9">
        <f>SUM(BF49:BI49)</f>
        <v>1461</v>
      </c>
      <c r="CM49" s="9">
        <f t="shared" si="0"/>
        <v>1580</v>
      </c>
    </row>
    <row r="50" spans="2:91" x14ac:dyDescent="0.25">
      <c r="D50" s="3" t="s">
        <v>18</v>
      </c>
      <c r="E50" s="4" t="s">
        <v>17</v>
      </c>
      <c r="F50" s="8">
        <v>408</v>
      </c>
      <c r="G50" s="8">
        <v>401</v>
      </c>
      <c r="H50" s="8">
        <v>435</v>
      </c>
      <c r="I50" s="8">
        <v>410</v>
      </c>
      <c r="J50" s="8">
        <v>463</v>
      </c>
      <c r="K50" s="8">
        <v>458</v>
      </c>
      <c r="L50" s="8">
        <v>523</v>
      </c>
      <c r="M50" s="8">
        <v>440</v>
      </c>
      <c r="N50" s="8">
        <v>291</v>
      </c>
      <c r="O50" s="8">
        <v>406</v>
      </c>
      <c r="P50" s="8">
        <v>386</v>
      </c>
      <c r="Q50" s="8">
        <v>353</v>
      </c>
      <c r="R50" s="8">
        <v>330</v>
      </c>
      <c r="S50" s="8">
        <v>345</v>
      </c>
      <c r="T50" s="8">
        <v>306</v>
      </c>
      <c r="U50" s="8">
        <v>277</v>
      </c>
      <c r="V50" s="8">
        <v>341</v>
      </c>
      <c r="W50" s="8">
        <v>355</v>
      </c>
      <c r="X50" s="8">
        <v>329</v>
      </c>
      <c r="Y50" s="8">
        <v>346</v>
      </c>
      <c r="Z50" s="8">
        <v>375</v>
      </c>
      <c r="AA50" s="8">
        <v>372</v>
      </c>
      <c r="AB50" s="8">
        <v>363</v>
      </c>
      <c r="AC50" s="8">
        <v>339</v>
      </c>
      <c r="AD50" s="8">
        <v>367</v>
      </c>
      <c r="AE50" s="8">
        <v>381</v>
      </c>
      <c r="AF50" s="8">
        <v>342</v>
      </c>
      <c r="AG50" s="8">
        <v>272</v>
      </c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93"/>
      <c r="BK50" s="73"/>
      <c r="BL50" s="8"/>
      <c r="BM50" s="8"/>
      <c r="BN50" s="93"/>
      <c r="BO50" s="8"/>
      <c r="BP50" s="8"/>
      <c r="BQ50" s="8"/>
      <c r="BR50" s="8"/>
      <c r="BS50" s="8"/>
      <c r="BT50" s="8"/>
      <c r="BU50" s="8"/>
      <c r="BV50" s="8"/>
      <c r="BW50" s="8"/>
      <c r="BX50" s="8"/>
      <c r="CE50" s="9"/>
      <c r="CG50" s="9"/>
      <c r="CI50" s="9"/>
      <c r="CK50" s="9"/>
      <c r="CM50" s="9">
        <f t="shared" si="0"/>
        <v>0</v>
      </c>
    </row>
    <row r="51" spans="2:91" x14ac:dyDescent="0.25">
      <c r="D51" s="3" t="s">
        <v>19</v>
      </c>
      <c r="E51" s="4" t="s">
        <v>20</v>
      </c>
      <c r="F51" s="8">
        <v>6</v>
      </c>
      <c r="G51" s="8">
        <v>6</v>
      </c>
      <c r="H51" s="8">
        <v>6</v>
      </c>
      <c r="I51" s="8">
        <v>6</v>
      </c>
      <c r="J51" s="8">
        <v>6</v>
      </c>
      <c r="K51" s="8">
        <v>7</v>
      </c>
      <c r="L51" s="8">
        <v>7</v>
      </c>
      <c r="M51" s="8">
        <v>6</v>
      </c>
      <c r="N51" s="8">
        <v>5</v>
      </c>
      <c r="O51" s="8">
        <v>6</v>
      </c>
      <c r="P51" s="8">
        <v>5</v>
      </c>
      <c r="Q51" s="8">
        <v>5</v>
      </c>
      <c r="R51" s="8">
        <v>5</v>
      </c>
      <c r="S51" s="8">
        <v>5</v>
      </c>
      <c r="T51" s="8">
        <v>5</v>
      </c>
      <c r="U51" s="8">
        <v>5</v>
      </c>
      <c r="V51" s="8">
        <v>5</v>
      </c>
      <c r="W51" s="8">
        <v>5</v>
      </c>
      <c r="X51" s="8">
        <v>5</v>
      </c>
      <c r="Y51" s="8">
        <v>5</v>
      </c>
      <c r="Z51" s="8">
        <v>5</v>
      </c>
      <c r="AA51" s="8">
        <v>5</v>
      </c>
      <c r="AB51" s="8">
        <v>5</v>
      </c>
      <c r="AC51" s="8">
        <v>5</v>
      </c>
      <c r="AD51" s="8">
        <v>6</v>
      </c>
      <c r="AE51" s="8">
        <v>5</v>
      </c>
      <c r="AF51" s="8">
        <v>5</v>
      </c>
      <c r="AG51" s="8">
        <v>5</v>
      </c>
      <c r="AH51" s="8">
        <v>6</v>
      </c>
      <c r="AI51" s="8">
        <v>6</v>
      </c>
      <c r="AJ51" s="8">
        <v>6</v>
      </c>
      <c r="AK51" s="8">
        <v>5</v>
      </c>
      <c r="AL51" s="8">
        <v>6</v>
      </c>
      <c r="AM51" s="8">
        <v>6</v>
      </c>
      <c r="AN51" s="8">
        <v>6</v>
      </c>
      <c r="AO51" s="8">
        <v>5</v>
      </c>
      <c r="AP51" s="8">
        <v>5</v>
      </c>
      <c r="AQ51" s="8">
        <v>6</v>
      </c>
      <c r="AR51" s="8">
        <v>6</v>
      </c>
      <c r="AS51" s="8">
        <v>5</v>
      </c>
      <c r="AT51" s="8">
        <v>5</v>
      </c>
      <c r="AU51" s="8">
        <v>5</v>
      </c>
      <c r="AV51" s="8">
        <v>6</v>
      </c>
      <c r="AW51" s="8">
        <v>5</v>
      </c>
      <c r="AX51" s="8">
        <v>6</v>
      </c>
      <c r="AY51" s="8">
        <v>6</v>
      </c>
      <c r="AZ51" s="8">
        <v>6</v>
      </c>
      <c r="BA51" s="8">
        <v>5</v>
      </c>
      <c r="BB51" s="8">
        <v>6</v>
      </c>
      <c r="BC51" s="8">
        <v>6</v>
      </c>
      <c r="BD51" s="8">
        <v>6</v>
      </c>
      <c r="BE51" s="8">
        <v>6</v>
      </c>
      <c r="BF51" s="8">
        <v>6</v>
      </c>
      <c r="BG51" s="8">
        <v>6</v>
      </c>
      <c r="BH51" s="8">
        <v>6</v>
      </c>
      <c r="BI51" s="8">
        <v>6</v>
      </c>
      <c r="BJ51" s="93">
        <v>6</v>
      </c>
      <c r="BK51" s="73"/>
      <c r="BL51" s="8">
        <v>6</v>
      </c>
      <c r="BM51" s="8">
        <v>6</v>
      </c>
      <c r="BN51" s="93">
        <v>6</v>
      </c>
      <c r="BO51" s="8">
        <v>6</v>
      </c>
      <c r="BP51" s="8">
        <v>6</v>
      </c>
      <c r="BQ51" s="8"/>
      <c r="BR51" s="8"/>
      <c r="BS51" s="8"/>
      <c r="BT51" s="8"/>
      <c r="BU51" s="8"/>
      <c r="BV51" s="8"/>
      <c r="BW51" s="8"/>
      <c r="BX51" s="8"/>
      <c r="CE51" s="9"/>
      <c r="CG51" s="9"/>
      <c r="CI51" s="9"/>
      <c r="CK51" s="9"/>
      <c r="CM51" s="9">
        <f t="shared" si="0"/>
        <v>18</v>
      </c>
    </row>
    <row r="52" spans="2:91" x14ac:dyDescent="0.25">
      <c r="B52" s="3">
        <v>255011570</v>
      </c>
      <c r="C52" s="3" t="s">
        <v>32</v>
      </c>
      <c r="D52" s="3" t="s">
        <v>14</v>
      </c>
      <c r="E52" s="4" t="s">
        <v>15</v>
      </c>
      <c r="F52" s="8">
        <v>20783000</v>
      </c>
      <c r="G52" s="8">
        <v>21066000</v>
      </c>
      <c r="H52" s="8">
        <v>20702000</v>
      </c>
      <c r="I52" s="8">
        <v>8440000</v>
      </c>
      <c r="J52" s="8">
        <v>17713000</v>
      </c>
      <c r="K52" s="8">
        <v>17112000</v>
      </c>
      <c r="L52" s="8">
        <v>16833000</v>
      </c>
      <c r="M52" s="8">
        <v>15759000</v>
      </c>
      <c r="N52" s="8">
        <v>19253000</v>
      </c>
      <c r="O52" s="8">
        <v>21352000</v>
      </c>
      <c r="P52" s="8">
        <v>23855000</v>
      </c>
      <c r="Q52" s="8">
        <v>24644000</v>
      </c>
      <c r="R52" s="8">
        <v>26475000</v>
      </c>
      <c r="S52" s="8">
        <v>28275000</v>
      </c>
      <c r="T52" s="8">
        <v>25912000</v>
      </c>
      <c r="U52" s="8">
        <v>25059000</v>
      </c>
      <c r="V52" s="8">
        <v>25231000</v>
      </c>
      <c r="W52" s="8">
        <v>26426000</v>
      </c>
      <c r="X52" s="8">
        <v>24224000</v>
      </c>
      <c r="Y52" s="8">
        <v>25195000</v>
      </c>
      <c r="Z52" s="8">
        <v>28376000</v>
      </c>
      <c r="AA52" s="8">
        <v>29226000</v>
      </c>
      <c r="AB52" s="8">
        <v>29904000</v>
      </c>
      <c r="AC52" s="8">
        <v>29426000</v>
      </c>
      <c r="AD52" s="8">
        <v>32132000</v>
      </c>
      <c r="AE52" s="8">
        <v>32205000</v>
      </c>
      <c r="AF52" s="8">
        <v>28552000</v>
      </c>
      <c r="AG52" s="8">
        <v>22985000</v>
      </c>
      <c r="AH52" s="8">
        <v>20342000</v>
      </c>
      <c r="AI52" s="8">
        <v>20091000</v>
      </c>
      <c r="AJ52" s="8">
        <v>24264000</v>
      </c>
      <c r="AK52" s="8">
        <v>25269000</v>
      </c>
      <c r="AL52" s="8">
        <v>30030000</v>
      </c>
      <c r="AM52" s="8">
        <v>31844000</v>
      </c>
      <c r="AN52" s="8">
        <v>33514000</v>
      </c>
      <c r="AO52" s="8">
        <v>30422000</v>
      </c>
      <c r="AP52" s="8">
        <v>37258000</v>
      </c>
      <c r="AQ52" s="8">
        <v>35144000</v>
      </c>
      <c r="AR52" s="8">
        <v>35234000</v>
      </c>
      <c r="AS52" s="8">
        <v>32254000</v>
      </c>
      <c r="AT52" s="8">
        <v>33808000</v>
      </c>
      <c r="AU52" s="8">
        <v>31371000</v>
      </c>
      <c r="AV52" s="8">
        <v>32168000</v>
      </c>
      <c r="AW52" s="8">
        <v>27808000</v>
      </c>
      <c r="AX52" s="8">
        <v>30403000</v>
      </c>
      <c r="AY52" s="8">
        <v>32847000</v>
      </c>
      <c r="AZ52" s="8">
        <v>29780000</v>
      </c>
      <c r="BA52" s="8">
        <v>31711000</v>
      </c>
      <c r="BB52" s="8">
        <v>36443000</v>
      </c>
      <c r="BC52" s="8">
        <v>34205000</v>
      </c>
      <c r="BD52" s="8">
        <v>34031000</v>
      </c>
      <c r="BE52" s="8">
        <v>33370000</v>
      </c>
      <c r="BF52" s="8">
        <v>36835000</v>
      </c>
      <c r="BG52" s="8">
        <v>36612000</v>
      </c>
      <c r="BH52" s="8">
        <v>34566000</v>
      </c>
      <c r="BI52" s="8">
        <v>31927000</v>
      </c>
      <c r="BJ52" s="93">
        <v>36855000</v>
      </c>
      <c r="BK52" s="80">
        <v>35969000</v>
      </c>
      <c r="BL52" s="8">
        <v>30413000</v>
      </c>
      <c r="BM52" s="8">
        <v>27605000</v>
      </c>
      <c r="BN52" s="93">
        <v>39624000</v>
      </c>
      <c r="BO52" s="8">
        <v>36320000</v>
      </c>
      <c r="BP52" s="8">
        <v>35488000</v>
      </c>
      <c r="BQ52" s="8"/>
      <c r="BR52" s="8"/>
      <c r="BS52" s="8"/>
      <c r="BT52" s="8"/>
      <c r="BU52" s="8"/>
      <c r="BV52" s="8"/>
      <c r="BW52" s="8"/>
      <c r="BX52" s="8"/>
      <c r="BY52" s="31">
        <f>SUM(AH52:AK52)</f>
        <v>89966000</v>
      </c>
      <c r="CA52" s="9">
        <f>SUM(AL52:AO52)</f>
        <v>125810000</v>
      </c>
      <c r="CC52" s="9">
        <f>SUM(AP52:AS52)</f>
        <v>139890000</v>
      </c>
      <c r="CE52" s="9">
        <f>SUM(AT52:AW52)</f>
        <v>125155000</v>
      </c>
      <c r="CG52" s="9">
        <f>SUM(AX52:BA52)</f>
        <v>124741000</v>
      </c>
      <c r="CI52" s="9">
        <f>SUM(BB52:BE52)</f>
        <v>138049000</v>
      </c>
      <c r="CJ52" s="9"/>
      <c r="CK52" s="9">
        <f>SUM(BF52:BI52)</f>
        <v>139940000</v>
      </c>
      <c r="CM52" s="9">
        <f t="shared" si="0"/>
        <v>130842000</v>
      </c>
    </row>
    <row r="53" spans="2:91" x14ac:dyDescent="0.25">
      <c r="D53" s="3" t="s">
        <v>16</v>
      </c>
      <c r="E53" s="4" t="s">
        <v>17</v>
      </c>
      <c r="F53" s="8">
        <v>8437</v>
      </c>
      <c r="G53" s="8">
        <v>7397</v>
      </c>
      <c r="H53" s="8">
        <v>7253</v>
      </c>
      <c r="I53" s="8">
        <v>6525</v>
      </c>
      <c r="J53" s="8">
        <v>7003</v>
      </c>
      <c r="K53" s="8">
        <v>6550</v>
      </c>
      <c r="L53" s="8">
        <v>6197</v>
      </c>
      <c r="M53" s="8">
        <v>5689</v>
      </c>
      <c r="N53" s="8">
        <v>12204</v>
      </c>
      <c r="O53" s="8">
        <v>13179</v>
      </c>
      <c r="P53" s="8">
        <v>12623</v>
      </c>
      <c r="Q53" s="8">
        <v>13028</v>
      </c>
      <c r="R53" s="8">
        <v>15627</v>
      </c>
      <c r="S53" s="8">
        <v>15261</v>
      </c>
      <c r="T53" s="8">
        <v>13970</v>
      </c>
      <c r="U53" s="8">
        <v>12542</v>
      </c>
      <c r="V53" s="8">
        <v>15551</v>
      </c>
      <c r="W53" s="8">
        <v>17063</v>
      </c>
      <c r="X53" s="8">
        <v>14645</v>
      </c>
      <c r="Y53" s="8">
        <v>14720</v>
      </c>
      <c r="Z53" s="8">
        <v>19290</v>
      </c>
      <c r="AA53" s="8">
        <v>17186</v>
      </c>
      <c r="AB53" s="8">
        <v>18422</v>
      </c>
      <c r="AC53" s="8">
        <v>17500</v>
      </c>
      <c r="AD53" s="8">
        <v>20868</v>
      </c>
      <c r="AE53" s="8">
        <v>19269</v>
      </c>
      <c r="AF53" s="8">
        <v>17530</v>
      </c>
      <c r="AG53" s="8">
        <v>12313</v>
      </c>
      <c r="AH53" s="8">
        <v>10723</v>
      </c>
      <c r="AI53" s="8">
        <v>10099</v>
      </c>
      <c r="AJ53" s="8">
        <v>10315</v>
      </c>
      <c r="AK53" s="8">
        <v>10638</v>
      </c>
      <c r="AL53" s="8">
        <v>13599</v>
      </c>
      <c r="AM53" s="8">
        <v>14980</v>
      </c>
      <c r="AN53" s="8">
        <v>15114</v>
      </c>
      <c r="AO53" s="8">
        <v>14216</v>
      </c>
      <c r="AP53" s="8">
        <v>20331</v>
      </c>
      <c r="AQ53" s="8">
        <v>17711</v>
      </c>
      <c r="AR53" s="8">
        <v>16497</v>
      </c>
      <c r="AS53" s="8">
        <v>13722</v>
      </c>
      <c r="AT53" s="8">
        <v>15945</v>
      </c>
      <c r="AU53" s="8">
        <v>13261</v>
      </c>
      <c r="AV53" s="8">
        <v>13861</v>
      </c>
      <c r="AW53" s="8">
        <v>10563</v>
      </c>
      <c r="AX53" s="8">
        <v>12781</v>
      </c>
      <c r="AY53" s="8">
        <v>13776</v>
      </c>
      <c r="AZ53" s="8">
        <v>13712</v>
      </c>
      <c r="BA53" s="8">
        <v>12248</v>
      </c>
      <c r="BB53" s="8">
        <v>16464</v>
      </c>
      <c r="BC53" s="8">
        <v>14097</v>
      </c>
      <c r="BD53" s="8">
        <v>13855</v>
      </c>
      <c r="BE53" s="8">
        <v>12342</v>
      </c>
      <c r="BF53" s="8">
        <v>16759</v>
      </c>
      <c r="BG53" s="8">
        <v>14042</v>
      </c>
      <c r="BH53" s="8">
        <v>14415</v>
      </c>
      <c r="BI53" s="8">
        <v>12404</v>
      </c>
      <c r="BJ53" s="93">
        <v>14970</v>
      </c>
      <c r="BK53" s="80">
        <v>14525</v>
      </c>
      <c r="BL53" s="8">
        <v>11390</v>
      </c>
      <c r="BM53" s="8">
        <v>8941</v>
      </c>
      <c r="BN53" s="93">
        <v>15554</v>
      </c>
      <c r="BO53" s="8">
        <v>15245</v>
      </c>
      <c r="BP53" s="8">
        <v>15393</v>
      </c>
      <c r="BQ53" s="8"/>
      <c r="BR53" s="8"/>
      <c r="BS53" s="8"/>
      <c r="BT53" s="8"/>
      <c r="BU53" s="8"/>
      <c r="BV53" s="8"/>
      <c r="BW53" s="8"/>
      <c r="BX53" s="8"/>
      <c r="BY53" s="31">
        <f>SUM(AH53:AK53)</f>
        <v>41775</v>
      </c>
      <c r="CA53" s="9">
        <f>SUM(AL53:AO53)</f>
        <v>57909</v>
      </c>
      <c r="CC53" s="9">
        <f>SUM(AP53:AS53)</f>
        <v>68261</v>
      </c>
      <c r="CE53" s="9">
        <f>SUM(AT53:AW53)</f>
        <v>53630</v>
      </c>
      <c r="CG53" s="9">
        <f>SUM(AX53:BA53)</f>
        <v>52517</v>
      </c>
      <c r="CI53" s="9">
        <f>SUM(BB53:BE53)</f>
        <v>56758</v>
      </c>
      <c r="CK53" s="9">
        <f>SUM(BF53:BI53)</f>
        <v>57620</v>
      </c>
      <c r="CM53" s="9">
        <f t="shared" si="0"/>
        <v>49826</v>
      </c>
    </row>
    <row r="54" spans="2:91" x14ac:dyDescent="0.25">
      <c r="D54" s="3" t="s">
        <v>18</v>
      </c>
      <c r="E54" s="4" t="s">
        <v>17</v>
      </c>
      <c r="F54" s="8">
        <v>8437</v>
      </c>
      <c r="G54" s="8">
        <v>7397</v>
      </c>
      <c r="H54" s="8">
        <v>7253</v>
      </c>
      <c r="I54" s="8">
        <v>6525</v>
      </c>
      <c r="J54" s="8">
        <v>7003</v>
      </c>
      <c r="K54" s="8">
        <v>6550</v>
      </c>
      <c r="L54" s="8">
        <v>6197</v>
      </c>
      <c r="M54" s="8">
        <v>5689</v>
      </c>
      <c r="N54" s="8">
        <v>12204</v>
      </c>
      <c r="O54" s="8">
        <v>13179</v>
      </c>
      <c r="P54" s="8">
        <v>12623</v>
      </c>
      <c r="Q54" s="8">
        <v>13028</v>
      </c>
      <c r="R54" s="8">
        <v>15627</v>
      </c>
      <c r="S54" s="8">
        <v>15261</v>
      </c>
      <c r="T54" s="8">
        <v>13970</v>
      </c>
      <c r="U54" s="8">
        <v>12542</v>
      </c>
      <c r="V54" s="8">
        <v>15551</v>
      </c>
      <c r="W54" s="8">
        <v>17063</v>
      </c>
      <c r="X54" s="8">
        <v>14645</v>
      </c>
      <c r="Y54" s="8">
        <v>14720</v>
      </c>
      <c r="Z54" s="8">
        <v>19290</v>
      </c>
      <c r="AA54" s="8">
        <v>17186</v>
      </c>
      <c r="AB54" s="8">
        <v>18422</v>
      </c>
      <c r="AC54" s="8">
        <v>17500</v>
      </c>
      <c r="AD54" s="8">
        <v>20868</v>
      </c>
      <c r="AE54" s="8">
        <v>19269</v>
      </c>
      <c r="AF54" s="8">
        <v>17530</v>
      </c>
      <c r="AG54" s="8">
        <v>12313</v>
      </c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93"/>
      <c r="BK54" s="73"/>
      <c r="BL54" s="8"/>
      <c r="BM54" s="8"/>
      <c r="BN54" s="93"/>
      <c r="BO54" s="8"/>
      <c r="BP54" s="8"/>
      <c r="BQ54" s="8"/>
      <c r="BR54" s="8"/>
      <c r="BS54" s="8"/>
      <c r="BT54" s="8"/>
      <c r="BU54" s="8"/>
      <c r="BV54" s="8"/>
      <c r="BW54" s="8"/>
      <c r="BX54" s="8"/>
      <c r="CE54" s="9"/>
      <c r="CG54" s="9"/>
      <c r="CI54" s="9"/>
      <c r="CK54" s="9"/>
      <c r="CM54" s="9">
        <f t="shared" si="0"/>
        <v>0</v>
      </c>
    </row>
    <row r="55" spans="2:91" x14ac:dyDescent="0.25">
      <c r="D55" s="3" t="s">
        <v>19</v>
      </c>
      <c r="E55" s="4" t="s">
        <v>20</v>
      </c>
      <c r="F55" s="8">
        <v>21</v>
      </c>
      <c r="G55" s="8">
        <v>19</v>
      </c>
      <c r="H55" s="8">
        <v>19</v>
      </c>
      <c r="I55" s="8">
        <v>19</v>
      </c>
      <c r="J55" s="8">
        <v>21</v>
      </c>
      <c r="K55" s="8">
        <v>21</v>
      </c>
      <c r="L55" s="8">
        <v>21</v>
      </c>
      <c r="M55" s="8">
        <v>20</v>
      </c>
      <c r="N55" s="8">
        <v>19</v>
      </c>
      <c r="O55" s="8">
        <v>19</v>
      </c>
      <c r="P55" s="8">
        <v>20</v>
      </c>
      <c r="Q55" s="8">
        <v>19</v>
      </c>
      <c r="R55" s="8">
        <v>18</v>
      </c>
      <c r="S55" s="8">
        <v>18</v>
      </c>
      <c r="T55" s="8">
        <v>18</v>
      </c>
      <c r="U55" s="8">
        <v>18</v>
      </c>
      <c r="V55" s="8">
        <v>17</v>
      </c>
      <c r="W55" s="8">
        <v>17</v>
      </c>
      <c r="X55" s="8">
        <v>17</v>
      </c>
      <c r="Y55" s="8">
        <v>17</v>
      </c>
      <c r="Z55" s="8">
        <v>18</v>
      </c>
      <c r="AA55" s="8">
        <v>18</v>
      </c>
      <c r="AB55" s="8">
        <v>19</v>
      </c>
      <c r="AC55" s="8">
        <v>19</v>
      </c>
      <c r="AD55" s="8">
        <v>19</v>
      </c>
      <c r="AE55" s="8">
        <v>18</v>
      </c>
      <c r="AF55" s="8">
        <v>18</v>
      </c>
      <c r="AG55" s="8">
        <v>18</v>
      </c>
      <c r="AH55" s="8">
        <v>20</v>
      </c>
      <c r="AI55" s="8">
        <v>20</v>
      </c>
      <c r="AJ55" s="8">
        <v>20</v>
      </c>
      <c r="AK55" s="8">
        <v>20</v>
      </c>
      <c r="AL55" s="8">
        <v>20</v>
      </c>
      <c r="AM55" s="8">
        <v>20</v>
      </c>
      <c r="AN55" s="8">
        <v>20</v>
      </c>
      <c r="AO55" s="8">
        <v>21</v>
      </c>
      <c r="AP55" s="8">
        <v>22</v>
      </c>
      <c r="AQ55" s="8">
        <v>22</v>
      </c>
      <c r="AR55" s="8">
        <v>22</v>
      </c>
      <c r="AS55" s="8">
        <v>23</v>
      </c>
      <c r="AT55" s="8">
        <v>21</v>
      </c>
      <c r="AU55" s="8">
        <v>21</v>
      </c>
      <c r="AV55" s="8">
        <v>21</v>
      </c>
      <c r="AW55" s="8">
        <v>21</v>
      </c>
      <c r="AX55" s="8">
        <v>20</v>
      </c>
      <c r="AY55" s="8">
        <v>19</v>
      </c>
      <c r="AZ55" s="8">
        <v>20</v>
      </c>
      <c r="BA55" s="8">
        <v>20</v>
      </c>
      <c r="BB55" s="8">
        <v>20</v>
      </c>
      <c r="BC55" s="8">
        <v>20</v>
      </c>
      <c r="BD55" s="8">
        <v>20</v>
      </c>
      <c r="BE55" s="8">
        <v>20</v>
      </c>
      <c r="BF55" s="8">
        <v>20</v>
      </c>
      <c r="BG55" s="8">
        <v>17</v>
      </c>
      <c r="BH55" s="8">
        <v>17</v>
      </c>
      <c r="BI55" s="8">
        <v>16</v>
      </c>
      <c r="BJ55" s="93">
        <v>16</v>
      </c>
      <c r="BK55" s="73">
        <v>14</v>
      </c>
      <c r="BL55" s="8">
        <v>14</v>
      </c>
      <c r="BM55" s="8">
        <v>16</v>
      </c>
      <c r="BN55" s="93">
        <v>14</v>
      </c>
      <c r="BO55" s="8">
        <v>14</v>
      </c>
      <c r="BP55" s="8">
        <v>16</v>
      </c>
      <c r="BQ55" s="8"/>
      <c r="BR55" s="8"/>
      <c r="BS55" s="8"/>
      <c r="BT55" s="8"/>
      <c r="BU55" s="8"/>
      <c r="BV55" s="8"/>
      <c r="BW55" s="8"/>
      <c r="BX55" s="8"/>
      <c r="CE55" s="9"/>
      <c r="CG55" s="9"/>
      <c r="CI55" s="9"/>
      <c r="CK55" s="9"/>
      <c r="CM55" s="9">
        <f t="shared" si="0"/>
        <v>60</v>
      </c>
    </row>
    <row r="56" spans="2:91" x14ac:dyDescent="0.25">
      <c r="B56" s="3">
        <v>255011580</v>
      </c>
      <c r="C56" s="3" t="s">
        <v>33</v>
      </c>
      <c r="D56" s="3" t="s">
        <v>14</v>
      </c>
      <c r="E56" s="4" t="s">
        <v>15</v>
      </c>
      <c r="F56" s="8">
        <v>19586000</v>
      </c>
      <c r="G56" s="8">
        <v>21111000</v>
      </c>
      <c r="H56" s="8">
        <v>20997000</v>
      </c>
      <c r="I56" s="8">
        <v>19263000</v>
      </c>
      <c r="J56" s="8">
        <v>20993000</v>
      </c>
      <c r="K56" s="8">
        <v>20738000</v>
      </c>
      <c r="L56" s="8">
        <v>20741000</v>
      </c>
      <c r="M56" s="8">
        <v>19792000</v>
      </c>
      <c r="N56" s="8">
        <v>24373000</v>
      </c>
      <c r="O56" s="8">
        <v>24999000</v>
      </c>
      <c r="P56" s="8">
        <v>25977000</v>
      </c>
      <c r="Q56" s="8">
        <v>24932000</v>
      </c>
      <c r="R56" s="8">
        <v>25983000</v>
      </c>
      <c r="S56" s="8">
        <v>27682000</v>
      </c>
      <c r="T56" s="8">
        <v>26570000</v>
      </c>
      <c r="U56" s="8">
        <v>25310000</v>
      </c>
      <c r="V56" s="8">
        <v>28411000</v>
      </c>
      <c r="W56" s="8">
        <v>29999000</v>
      </c>
      <c r="X56" s="8">
        <v>27884000</v>
      </c>
      <c r="Y56" s="8">
        <v>27092000</v>
      </c>
      <c r="Z56" s="8">
        <v>35173000</v>
      </c>
      <c r="AA56" s="8">
        <v>35372000</v>
      </c>
      <c r="AB56" s="8">
        <v>34403000</v>
      </c>
      <c r="AC56" s="8">
        <v>32769000</v>
      </c>
      <c r="AD56" s="8">
        <v>38707000</v>
      </c>
      <c r="AE56" s="8">
        <v>36731000</v>
      </c>
      <c r="AF56" s="8">
        <v>35556000</v>
      </c>
      <c r="AG56" s="8">
        <v>28918000</v>
      </c>
      <c r="AH56" s="8">
        <v>23726000</v>
      </c>
      <c r="AI56" s="8">
        <v>21743000</v>
      </c>
      <c r="AJ56" s="8">
        <v>23995000</v>
      </c>
      <c r="AK56" s="8">
        <v>24913000</v>
      </c>
      <c r="AL56" s="8">
        <v>26987000</v>
      </c>
      <c r="AM56" s="8">
        <v>29835000</v>
      </c>
      <c r="AN56" s="8">
        <v>29422000</v>
      </c>
      <c r="AO56" s="8">
        <v>29410000</v>
      </c>
      <c r="AP56" s="8">
        <v>37081000</v>
      </c>
      <c r="AQ56" s="8">
        <v>39137000</v>
      </c>
      <c r="AR56" s="8">
        <v>35574000</v>
      </c>
      <c r="AS56" s="8">
        <v>35229000</v>
      </c>
      <c r="AT56" s="8">
        <v>37885000</v>
      </c>
      <c r="AU56" s="8">
        <v>36528000</v>
      </c>
      <c r="AV56" s="8">
        <v>35484000</v>
      </c>
      <c r="AW56" s="8">
        <v>36306000</v>
      </c>
      <c r="AX56" s="8">
        <v>41908000</v>
      </c>
      <c r="AY56" s="8">
        <v>40000000</v>
      </c>
      <c r="AZ56" s="8">
        <v>40674000</v>
      </c>
      <c r="BA56" s="8">
        <v>33839000</v>
      </c>
      <c r="BB56" s="8">
        <v>42075000</v>
      </c>
      <c r="BC56" s="8">
        <v>37488000</v>
      </c>
      <c r="BD56" s="8">
        <v>38895000</v>
      </c>
      <c r="BE56" s="8">
        <v>35315000</v>
      </c>
      <c r="BF56" s="8">
        <v>42184000</v>
      </c>
      <c r="BG56" s="8">
        <v>45892000</v>
      </c>
      <c r="BH56" s="8">
        <v>47085000</v>
      </c>
      <c r="BI56" s="8">
        <v>44137000</v>
      </c>
      <c r="BJ56" s="93">
        <v>45840000</v>
      </c>
      <c r="BK56" s="80">
        <v>47088000</v>
      </c>
      <c r="BL56" s="8">
        <v>45464000</v>
      </c>
      <c r="BM56" s="8">
        <v>40499000</v>
      </c>
      <c r="BN56" s="93">
        <v>46072000</v>
      </c>
      <c r="BO56" s="8">
        <v>46795000</v>
      </c>
      <c r="BP56" s="8">
        <v>48015000</v>
      </c>
      <c r="BQ56" s="8"/>
      <c r="BR56" s="8"/>
      <c r="BS56" s="8"/>
      <c r="BT56" s="8"/>
      <c r="BU56" s="8"/>
      <c r="BV56" s="8"/>
      <c r="BW56" s="8"/>
      <c r="BX56" s="8"/>
      <c r="BY56" s="31">
        <f>SUM(AH56:AK56)</f>
        <v>94377000</v>
      </c>
      <c r="CA56" s="9">
        <f>SUM(AL56:AO56)</f>
        <v>115654000</v>
      </c>
      <c r="CC56" s="9">
        <f>SUM(AP56:AS56)</f>
        <v>147021000</v>
      </c>
      <c r="CE56" s="9">
        <f>SUM(AT56:AW56)</f>
        <v>146203000</v>
      </c>
      <c r="CG56" s="9">
        <f>SUM(AX56:BA56)</f>
        <v>156421000</v>
      </c>
      <c r="CI56" s="9">
        <f>SUM(BB56:BE56)</f>
        <v>153773000</v>
      </c>
      <c r="CK56" s="9">
        <f>SUM(BF56:BI56)</f>
        <v>179298000</v>
      </c>
      <c r="CM56" s="9">
        <f t="shared" si="0"/>
        <v>178891000</v>
      </c>
    </row>
    <row r="57" spans="2:91" x14ac:dyDescent="0.25">
      <c r="D57" s="3" t="s">
        <v>16</v>
      </c>
      <c r="E57" s="4" t="s">
        <v>17</v>
      </c>
      <c r="F57" s="8">
        <v>3509</v>
      </c>
      <c r="G57" s="8">
        <v>3573</v>
      </c>
      <c r="H57" s="8">
        <v>3693</v>
      </c>
      <c r="I57" s="8">
        <v>3499</v>
      </c>
      <c r="J57" s="8">
        <v>3827</v>
      </c>
      <c r="K57" s="8">
        <v>3577</v>
      </c>
      <c r="L57" s="8">
        <v>3245</v>
      </c>
      <c r="M57" s="8">
        <v>3125</v>
      </c>
      <c r="N57" s="8">
        <v>3607</v>
      </c>
      <c r="O57" s="8">
        <v>4113</v>
      </c>
      <c r="P57" s="8">
        <v>3147</v>
      </c>
      <c r="Q57" s="8">
        <v>2843</v>
      </c>
      <c r="R57" s="8">
        <v>3114</v>
      </c>
      <c r="S57" s="8">
        <v>3252</v>
      </c>
      <c r="T57" s="8">
        <v>3155</v>
      </c>
      <c r="U57" s="8">
        <v>3080</v>
      </c>
      <c r="V57" s="8">
        <v>3197</v>
      </c>
      <c r="W57" s="8">
        <v>3670</v>
      </c>
      <c r="X57" s="8">
        <v>3107</v>
      </c>
      <c r="Y57" s="8">
        <v>3057</v>
      </c>
      <c r="Z57" s="8">
        <v>4080</v>
      </c>
      <c r="AA57" s="8">
        <v>3788</v>
      </c>
      <c r="AB57" s="8">
        <v>3560</v>
      </c>
      <c r="AC57" s="8">
        <v>3390</v>
      </c>
      <c r="AD57" s="8">
        <v>4042</v>
      </c>
      <c r="AE57" s="8">
        <v>3845</v>
      </c>
      <c r="AF57" s="8">
        <v>3728</v>
      </c>
      <c r="AG57" s="8">
        <v>3179</v>
      </c>
      <c r="AH57" s="8">
        <v>2477</v>
      </c>
      <c r="AI57" s="8">
        <v>2300</v>
      </c>
      <c r="AJ57" s="8">
        <v>2492</v>
      </c>
      <c r="AK57" s="8">
        <v>2514</v>
      </c>
      <c r="AL57" s="8">
        <v>2692</v>
      </c>
      <c r="AM57" s="8">
        <v>2891</v>
      </c>
      <c r="AN57" s="8">
        <v>2718</v>
      </c>
      <c r="AO57" s="8">
        <v>2647</v>
      </c>
      <c r="AP57" s="8">
        <v>2974</v>
      </c>
      <c r="AQ57" s="8">
        <v>2924</v>
      </c>
      <c r="AR57" s="8">
        <v>2697</v>
      </c>
      <c r="AS57" s="8">
        <v>2676</v>
      </c>
      <c r="AT57" s="8">
        <v>3197</v>
      </c>
      <c r="AU57" s="8">
        <v>3024</v>
      </c>
      <c r="AV57" s="8">
        <v>3049</v>
      </c>
      <c r="AW57" s="8">
        <v>2801</v>
      </c>
      <c r="AX57" s="8">
        <v>3573</v>
      </c>
      <c r="AY57" s="8">
        <v>3401</v>
      </c>
      <c r="AZ57" s="8">
        <v>3360</v>
      </c>
      <c r="BA57" s="8">
        <v>2829</v>
      </c>
      <c r="BB57" s="8">
        <v>3582</v>
      </c>
      <c r="BC57" s="8">
        <v>3234</v>
      </c>
      <c r="BD57" s="8">
        <v>3151</v>
      </c>
      <c r="BE57" s="8">
        <v>2829</v>
      </c>
      <c r="BF57" s="8">
        <v>3276</v>
      </c>
      <c r="BG57" s="8">
        <v>3417</v>
      </c>
      <c r="BH57" s="8">
        <v>3715</v>
      </c>
      <c r="BI57" s="8">
        <v>3587</v>
      </c>
      <c r="BJ57" s="93">
        <v>3757</v>
      </c>
      <c r="BK57" s="80">
        <v>4099</v>
      </c>
      <c r="BL57" s="8">
        <v>3918</v>
      </c>
      <c r="BM57" s="8">
        <v>3318</v>
      </c>
      <c r="BN57" s="93">
        <v>3917</v>
      </c>
      <c r="BO57" s="8">
        <v>3934</v>
      </c>
      <c r="BP57" s="8">
        <v>4105</v>
      </c>
      <c r="BQ57" s="8"/>
      <c r="BR57" s="8"/>
      <c r="BS57" s="8"/>
      <c r="BT57" s="8"/>
      <c r="BU57" s="8"/>
      <c r="BV57" s="8"/>
      <c r="BW57" s="8"/>
      <c r="BX57" s="8"/>
      <c r="BY57" s="31">
        <f>SUM(AH57:AK57)</f>
        <v>9783</v>
      </c>
      <c r="CA57" s="9">
        <f>SUM(AL57:AO57)</f>
        <v>10948</v>
      </c>
      <c r="CC57" s="9">
        <f>SUM(AP57:AS57)</f>
        <v>11271</v>
      </c>
      <c r="CE57" s="9">
        <f>SUM(AT57:AW57)</f>
        <v>12071</v>
      </c>
      <c r="CG57" s="9">
        <f>SUM(AX57:BA57)</f>
        <v>13163</v>
      </c>
      <c r="CI57" s="9">
        <f>SUM(BB57:BE57)</f>
        <v>12796</v>
      </c>
      <c r="CK57" s="9">
        <f>SUM(BF57:BI57)</f>
        <v>13995</v>
      </c>
      <c r="CM57" s="9">
        <f t="shared" si="0"/>
        <v>15092</v>
      </c>
    </row>
    <row r="58" spans="2:91" x14ac:dyDescent="0.25">
      <c r="D58" s="3" t="s">
        <v>18</v>
      </c>
      <c r="E58" s="4" t="s">
        <v>17</v>
      </c>
      <c r="F58" s="8">
        <v>3509</v>
      </c>
      <c r="G58" s="8">
        <v>3573</v>
      </c>
      <c r="H58" s="8">
        <v>3693</v>
      </c>
      <c r="I58" s="8">
        <v>3499</v>
      </c>
      <c r="J58" s="8">
        <v>3827</v>
      </c>
      <c r="K58" s="8">
        <v>3577</v>
      </c>
      <c r="L58" s="8">
        <v>3245</v>
      </c>
      <c r="M58" s="8">
        <v>3125</v>
      </c>
      <c r="N58" s="8">
        <v>3607</v>
      </c>
      <c r="O58" s="8">
        <v>4113</v>
      </c>
      <c r="P58" s="8">
        <v>3147</v>
      </c>
      <c r="Q58" s="8">
        <v>2843</v>
      </c>
      <c r="R58" s="8">
        <v>3114</v>
      </c>
      <c r="S58" s="8">
        <v>3252</v>
      </c>
      <c r="T58" s="8">
        <v>3155</v>
      </c>
      <c r="U58" s="8">
        <v>3080</v>
      </c>
      <c r="V58" s="8">
        <v>3197</v>
      </c>
      <c r="W58" s="8">
        <v>3670</v>
      </c>
      <c r="X58" s="8">
        <v>3107</v>
      </c>
      <c r="Y58" s="8">
        <v>3057</v>
      </c>
      <c r="Z58" s="8">
        <v>4080</v>
      </c>
      <c r="AA58" s="8">
        <v>3788</v>
      </c>
      <c r="AB58" s="8">
        <v>3560</v>
      </c>
      <c r="AC58" s="8">
        <v>3390</v>
      </c>
      <c r="AD58" s="8">
        <v>4042</v>
      </c>
      <c r="AE58" s="8">
        <v>3845</v>
      </c>
      <c r="AF58" s="8">
        <v>3728</v>
      </c>
      <c r="AG58" s="8">
        <v>3179</v>
      </c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93"/>
      <c r="BK58" s="73"/>
      <c r="BL58" s="8"/>
      <c r="BM58" s="8"/>
      <c r="BN58" s="93"/>
      <c r="BO58" s="8"/>
      <c r="BP58" s="8"/>
      <c r="BQ58" s="8"/>
      <c r="BR58" s="8"/>
      <c r="BS58" s="8"/>
      <c r="BT58" s="8"/>
      <c r="BU58" s="8"/>
      <c r="BV58" s="8"/>
      <c r="BW58" s="8"/>
      <c r="BX58" s="8"/>
      <c r="CE58" s="9"/>
      <c r="CG58" s="9"/>
      <c r="CI58" s="9"/>
      <c r="CK58" s="9"/>
      <c r="CM58" s="9">
        <f t="shared" si="0"/>
        <v>0</v>
      </c>
    </row>
    <row r="59" spans="2:91" x14ac:dyDescent="0.25">
      <c r="D59" s="3" t="s">
        <v>19</v>
      </c>
      <c r="E59" s="4" t="s">
        <v>20</v>
      </c>
      <c r="F59" s="8">
        <v>15</v>
      </c>
      <c r="G59" s="8">
        <v>16</v>
      </c>
      <c r="H59" s="8">
        <v>16</v>
      </c>
      <c r="I59" s="8">
        <v>15</v>
      </c>
      <c r="J59" s="8">
        <v>15</v>
      </c>
      <c r="K59" s="8">
        <v>15</v>
      </c>
      <c r="L59" s="8">
        <v>16</v>
      </c>
      <c r="M59" s="8">
        <v>15</v>
      </c>
      <c r="N59" s="8">
        <v>18</v>
      </c>
      <c r="O59" s="8">
        <v>18</v>
      </c>
      <c r="P59" s="8">
        <v>17</v>
      </c>
      <c r="Q59" s="8">
        <v>16</v>
      </c>
      <c r="R59" s="8">
        <v>17</v>
      </c>
      <c r="S59" s="8">
        <v>17</v>
      </c>
      <c r="T59" s="8">
        <v>17</v>
      </c>
      <c r="U59" s="8">
        <v>17</v>
      </c>
      <c r="V59" s="8">
        <v>18</v>
      </c>
      <c r="W59" s="8">
        <v>18</v>
      </c>
      <c r="X59" s="8">
        <v>18</v>
      </c>
      <c r="Y59" s="8">
        <v>18</v>
      </c>
      <c r="Z59" s="8">
        <v>18</v>
      </c>
      <c r="AA59" s="8">
        <v>18</v>
      </c>
      <c r="AB59" s="8">
        <v>18</v>
      </c>
      <c r="AC59" s="8">
        <v>18</v>
      </c>
      <c r="AD59" s="8">
        <v>18</v>
      </c>
      <c r="AE59" s="8">
        <v>18</v>
      </c>
      <c r="AF59" s="8">
        <v>19</v>
      </c>
      <c r="AG59" s="8">
        <v>18</v>
      </c>
      <c r="AH59" s="8">
        <v>18</v>
      </c>
      <c r="AI59" s="8">
        <v>17</v>
      </c>
      <c r="AJ59" s="8">
        <v>17</v>
      </c>
      <c r="AK59" s="8">
        <v>17</v>
      </c>
      <c r="AL59" s="8">
        <v>17</v>
      </c>
      <c r="AM59" s="8">
        <v>17</v>
      </c>
      <c r="AN59" s="8">
        <v>17</v>
      </c>
      <c r="AO59" s="8">
        <v>17</v>
      </c>
      <c r="AP59" s="8">
        <v>18</v>
      </c>
      <c r="AQ59" s="8">
        <v>19</v>
      </c>
      <c r="AR59" s="8">
        <v>19</v>
      </c>
      <c r="AS59" s="8">
        <v>18</v>
      </c>
      <c r="AT59" s="8">
        <v>19</v>
      </c>
      <c r="AU59" s="8">
        <v>19</v>
      </c>
      <c r="AV59" s="8">
        <v>19</v>
      </c>
      <c r="AW59" s="8">
        <v>19</v>
      </c>
      <c r="AX59" s="8">
        <v>18</v>
      </c>
      <c r="AY59" s="8">
        <v>18</v>
      </c>
      <c r="AZ59" s="8">
        <v>17</v>
      </c>
      <c r="BA59" s="8">
        <v>16</v>
      </c>
      <c r="BB59" s="8">
        <v>18</v>
      </c>
      <c r="BC59" s="8">
        <v>18</v>
      </c>
      <c r="BD59" s="8">
        <v>18</v>
      </c>
      <c r="BE59" s="8">
        <v>18</v>
      </c>
      <c r="BF59" s="8">
        <v>19</v>
      </c>
      <c r="BG59" s="8">
        <v>19</v>
      </c>
      <c r="BH59" s="8">
        <v>19</v>
      </c>
      <c r="BI59" s="8">
        <v>19</v>
      </c>
      <c r="BJ59" s="93">
        <v>19</v>
      </c>
      <c r="BK59" s="73">
        <v>18</v>
      </c>
      <c r="BL59" s="8">
        <v>18</v>
      </c>
      <c r="BM59" s="8">
        <v>19</v>
      </c>
      <c r="BN59" s="93">
        <v>19</v>
      </c>
      <c r="BO59" s="8">
        <v>19</v>
      </c>
      <c r="BP59" s="8">
        <v>19</v>
      </c>
      <c r="BQ59" s="8"/>
      <c r="BR59" s="8"/>
      <c r="BS59" s="8"/>
      <c r="BT59" s="8"/>
      <c r="BU59" s="8"/>
      <c r="BV59" s="8"/>
      <c r="BW59" s="8"/>
      <c r="BX59" s="8"/>
      <c r="CE59" s="9"/>
      <c r="CG59" s="9"/>
      <c r="CI59" s="9"/>
      <c r="CK59" s="9"/>
      <c r="CM59" s="9">
        <f t="shared" si="0"/>
        <v>74</v>
      </c>
    </row>
    <row r="60" spans="2:91" s="88" customFormat="1" x14ac:dyDescent="0.25">
      <c r="B60" s="82">
        <v>255012100</v>
      </c>
      <c r="C60" s="82" t="s">
        <v>34</v>
      </c>
      <c r="D60" s="82" t="s">
        <v>14</v>
      </c>
      <c r="E60" s="83" t="s">
        <v>15</v>
      </c>
      <c r="F60" s="84">
        <v>258717000</v>
      </c>
      <c r="G60" s="84">
        <v>261995000</v>
      </c>
      <c r="H60" s="84">
        <v>264974000</v>
      </c>
      <c r="I60" s="84">
        <v>269000000</v>
      </c>
      <c r="J60" s="84">
        <v>291876000</v>
      </c>
      <c r="K60" s="84">
        <v>275034000</v>
      </c>
      <c r="L60" s="84">
        <v>272489000</v>
      </c>
      <c r="M60" s="84">
        <v>278451000</v>
      </c>
      <c r="N60" s="84">
        <v>332878000</v>
      </c>
      <c r="O60" s="84">
        <v>337371000</v>
      </c>
      <c r="P60" s="84">
        <v>332797000</v>
      </c>
      <c r="Q60" s="84">
        <v>356996000</v>
      </c>
      <c r="R60" s="84">
        <v>393429000</v>
      </c>
      <c r="S60" s="84">
        <v>419317000</v>
      </c>
      <c r="T60" s="84">
        <v>375964000</v>
      </c>
      <c r="U60" s="84">
        <v>369887000</v>
      </c>
      <c r="V60" s="84">
        <v>420780000</v>
      </c>
      <c r="W60" s="84">
        <v>407288000</v>
      </c>
      <c r="X60" s="84">
        <v>402360000</v>
      </c>
      <c r="Y60" s="84">
        <v>405826000</v>
      </c>
      <c r="Z60" s="84">
        <v>468690000</v>
      </c>
      <c r="AA60" s="84">
        <v>453378000</v>
      </c>
      <c r="AB60" s="84">
        <v>459090000</v>
      </c>
      <c r="AC60" s="84">
        <v>454067000</v>
      </c>
      <c r="AD60" s="84">
        <v>494093000</v>
      </c>
      <c r="AE60" s="84">
        <v>499231000</v>
      </c>
      <c r="AF60" s="84">
        <v>460886000</v>
      </c>
      <c r="AG60" s="84">
        <v>317536000</v>
      </c>
      <c r="AH60" s="84">
        <v>234841000</v>
      </c>
      <c r="AI60" s="84">
        <v>237582000</v>
      </c>
      <c r="AJ60" s="84">
        <v>249364000</v>
      </c>
      <c r="AK60" s="84">
        <v>262433000</v>
      </c>
      <c r="AL60" s="84">
        <v>345471000</v>
      </c>
      <c r="AM60" s="84">
        <v>384804000</v>
      </c>
      <c r="AN60" s="84">
        <v>389109000</v>
      </c>
      <c r="AO60" s="84">
        <v>419274000</v>
      </c>
      <c r="AP60" s="84">
        <v>492594000</v>
      </c>
      <c r="AQ60" s="84">
        <v>498978000</v>
      </c>
      <c r="AR60" s="84">
        <v>491242000</v>
      </c>
      <c r="AS60" s="84">
        <v>462277000</v>
      </c>
      <c r="AT60" s="84">
        <v>518125000</v>
      </c>
      <c r="AU60" s="84">
        <v>466953000</v>
      </c>
      <c r="AV60" s="84">
        <v>438646000</v>
      </c>
      <c r="AW60" s="84">
        <v>404731000</v>
      </c>
      <c r="AX60" s="84">
        <v>463851000</v>
      </c>
      <c r="AY60" s="84">
        <v>476791000</v>
      </c>
      <c r="AZ60" s="84">
        <v>469326000</v>
      </c>
      <c r="BA60" s="84">
        <v>444705000</v>
      </c>
      <c r="BB60" s="85">
        <v>476227000</v>
      </c>
      <c r="BC60" s="85">
        <v>439451000</v>
      </c>
      <c r="BD60" s="85">
        <v>435417000</v>
      </c>
      <c r="BE60" s="85">
        <v>411365000</v>
      </c>
      <c r="BF60" s="85">
        <v>484057000</v>
      </c>
      <c r="BG60" s="85">
        <v>468711000</v>
      </c>
      <c r="BH60" s="85">
        <v>441558000</v>
      </c>
      <c r="BI60" s="85">
        <v>418036000</v>
      </c>
      <c r="BJ60" s="95">
        <v>455535000</v>
      </c>
      <c r="BK60" s="86">
        <v>455839000</v>
      </c>
      <c r="BL60" s="85">
        <v>405345000</v>
      </c>
      <c r="BM60" s="85">
        <v>382531000</v>
      </c>
      <c r="BN60" s="95">
        <v>463364000</v>
      </c>
      <c r="BO60" s="85">
        <v>440877000</v>
      </c>
      <c r="BP60" s="85">
        <v>426265000</v>
      </c>
      <c r="BQ60" s="85"/>
      <c r="BR60" s="84"/>
      <c r="BS60" s="84"/>
      <c r="BT60" s="84"/>
      <c r="BU60" s="84"/>
      <c r="BV60" s="84"/>
      <c r="BW60" s="84"/>
      <c r="BX60" s="84"/>
      <c r="BY60" s="87">
        <f>SUM(AH60:AK60)</f>
        <v>984220000</v>
      </c>
      <c r="CA60" s="89">
        <f>SUM(AL60:AO60)</f>
        <v>1538658000</v>
      </c>
      <c r="CC60" s="89">
        <f>SUM(AP60:AS60)</f>
        <v>1945091000</v>
      </c>
      <c r="CE60" s="89">
        <f>SUM(AT60:AW60)</f>
        <v>1828455000</v>
      </c>
      <c r="CG60" s="89">
        <f>SUM(AX60:BA60)</f>
        <v>1854673000</v>
      </c>
      <c r="CI60" s="89">
        <f>SUM(BB60:BE60)</f>
        <v>1762460000</v>
      </c>
      <c r="CK60" s="89">
        <f>SUM(BF60:BI60)</f>
        <v>1812362000</v>
      </c>
      <c r="CM60" s="89">
        <f t="shared" si="0"/>
        <v>1699250000</v>
      </c>
    </row>
    <row r="61" spans="2:91" x14ac:dyDescent="0.25">
      <c r="D61" s="3" t="s">
        <v>16</v>
      </c>
      <c r="E61" s="4" t="s">
        <v>17</v>
      </c>
      <c r="F61" s="8">
        <v>145459</v>
      </c>
      <c r="G61" s="8">
        <v>149693</v>
      </c>
      <c r="H61" s="8">
        <v>150652</v>
      </c>
      <c r="I61" s="8">
        <v>150144</v>
      </c>
      <c r="J61" s="8">
        <v>165799</v>
      </c>
      <c r="K61" s="8">
        <v>161009</v>
      </c>
      <c r="L61" s="8">
        <v>151228</v>
      </c>
      <c r="M61" s="8">
        <v>157262</v>
      </c>
      <c r="N61" s="8">
        <v>189716</v>
      </c>
      <c r="O61" s="8">
        <v>190044</v>
      </c>
      <c r="P61" s="8">
        <v>183772</v>
      </c>
      <c r="Q61" s="8">
        <v>183417</v>
      </c>
      <c r="R61" s="8">
        <v>194997</v>
      </c>
      <c r="S61" s="8">
        <v>205212</v>
      </c>
      <c r="T61" s="8">
        <v>179014</v>
      </c>
      <c r="U61" s="8">
        <v>175344</v>
      </c>
      <c r="V61" s="8">
        <v>201453</v>
      </c>
      <c r="W61" s="8">
        <v>193671</v>
      </c>
      <c r="X61" s="8">
        <v>188680</v>
      </c>
      <c r="Y61" s="8">
        <v>194500</v>
      </c>
      <c r="Z61" s="8">
        <v>252815</v>
      </c>
      <c r="AA61" s="8">
        <v>229059</v>
      </c>
      <c r="AB61" s="8">
        <v>235133</v>
      </c>
      <c r="AC61" s="8">
        <v>230626</v>
      </c>
      <c r="AD61" s="8">
        <v>259117</v>
      </c>
      <c r="AE61" s="8">
        <v>263195</v>
      </c>
      <c r="AF61" s="8">
        <v>232864</v>
      </c>
      <c r="AG61" s="8">
        <v>151956</v>
      </c>
      <c r="AH61" s="8">
        <v>108875</v>
      </c>
      <c r="AI61" s="8">
        <v>120314</v>
      </c>
      <c r="AJ61" s="8">
        <v>136749</v>
      </c>
      <c r="AK61" s="8">
        <v>136921</v>
      </c>
      <c r="AL61" s="8">
        <v>200483</v>
      </c>
      <c r="AM61" s="8">
        <v>216849</v>
      </c>
      <c r="AN61" s="8">
        <v>215415</v>
      </c>
      <c r="AO61" s="8">
        <v>221424</v>
      </c>
      <c r="AP61" s="8">
        <v>255111</v>
      </c>
      <c r="AQ61" s="8">
        <v>260955</v>
      </c>
      <c r="AR61" s="8">
        <v>252142</v>
      </c>
      <c r="AS61" s="8">
        <v>240606</v>
      </c>
      <c r="AT61" s="8">
        <v>264278</v>
      </c>
      <c r="AU61" s="8">
        <v>245176</v>
      </c>
      <c r="AV61" s="8">
        <v>228668</v>
      </c>
      <c r="AW61" s="8">
        <v>211236</v>
      </c>
      <c r="AX61" s="8">
        <v>250773</v>
      </c>
      <c r="AY61" s="8">
        <v>260227</v>
      </c>
      <c r="AZ61" s="8">
        <v>258089</v>
      </c>
      <c r="BA61" s="8">
        <v>242572</v>
      </c>
      <c r="BB61" s="8">
        <v>216624</v>
      </c>
      <c r="BC61" s="8">
        <v>203092</v>
      </c>
      <c r="BD61" s="8">
        <v>199646</v>
      </c>
      <c r="BE61" s="8">
        <v>191331</v>
      </c>
      <c r="BF61" s="8">
        <v>219600</v>
      </c>
      <c r="BG61" s="8">
        <v>212564</v>
      </c>
      <c r="BH61" s="8">
        <v>199473</v>
      </c>
      <c r="BI61" s="8">
        <v>190060</v>
      </c>
      <c r="BJ61" s="93">
        <v>211403</v>
      </c>
      <c r="BK61" s="80">
        <v>208133</v>
      </c>
      <c r="BL61" s="8">
        <v>187085</v>
      </c>
      <c r="BM61" s="8">
        <v>177532</v>
      </c>
      <c r="BN61" s="93">
        <v>215167</v>
      </c>
      <c r="BO61" s="8">
        <v>204879</v>
      </c>
      <c r="BP61" s="8">
        <v>195501</v>
      </c>
      <c r="BQ61" s="8"/>
      <c r="BR61" s="8"/>
      <c r="BS61" s="8"/>
      <c r="BT61" s="8"/>
      <c r="BU61" s="8"/>
      <c r="BV61" s="8"/>
      <c r="BW61" s="8"/>
      <c r="BX61" s="8"/>
      <c r="BY61" s="31">
        <f>SUM(AH61:AK61)</f>
        <v>502859</v>
      </c>
      <c r="CA61" s="9">
        <f>SUM(AL61:AO61)</f>
        <v>854171</v>
      </c>
      <c r="CC61" s="9">
        <f>SUM(AP61:AS61)</f>
        <v>1008814</v>
      </c>
      <c r="CE61" s="9">
        <f>SUM(AT61:AW61)</f>
        <v>949358</v>
      </c>
      <c r="CF61" s="19">
        <f>CE61/CE$135</f>
        <v>0.63823630847256851</v>
      </c>
      <c r="CG61" s="9">
        <f>SUM(AX61:BA61)</f>
        <v>1011661</v>
      </c>
      <c r="CI61" s="9">
        <f>SUM(BB61:BE61)</f>
        <v>810693</v>
      </c>
      <c r="CK61" s="9">
        <f>SUM(BF61:BI61)</f>
        <v>821697</v>
      </c>
      <c r="CM61" s="9">
        <f t="shared" si="0"/>
        <v>784153</v>
      </c>
    </row>
    <row r="62" spans="2:91" x14ac:dyDescent="0.25">
      <c r="D62" s="3" t="s">
        <v>18</v>
      </c>
      <c r="E62" s="4" t="s">
        <v>17</v>
      </c>
      <c r="F62" s="8">
        <v>145459</v>
      </c>
      <c r="G62" s="8">
        <v>149693</v>
      </c>
      <c r="H62" s="8">
        <v>150652</v>
      </c>
      <c r="I62" s="8">
        <v>150144</v>
      </c>
      <c r="J62" s="8">
        <v>165799</v>
      </c>
      <c r="K62" s="8">
        <v>161009</v>
      </c>
      <c r="L62" s="8">
        <v>151228</v>
      </c>
      <c r="M62" s="8">
        <v>157262</v>
      </c>
      <c r="N62" s="8">
        <v>189716</v>
      </c>
      <c r="O62" s="8">
        <v>190044</v>
      </c>
      <c r="P62" s="8">
        <v>183772</v>
      </c>
      <c r="Q62" s="8">
        <v>183417</v>
      </c>
      <c r="R62" s="8">
        <v>194997</v>
      </c>
      <c r="S62" s="8">
        <v>205212</v>
      </c>
      <c r="T62" s="8">
        <v>179014</v>
      </c>
      <c r="U62" s="8">
        <v>175344</v>
      </c>
      <c r="V62" s="8">
        <v>201453</v>
      </c>
      <c r="W62" s="8">
        <v>193671</v>
      </c>
      <c r="X62" s="8">
        <v>188680</v>
      </c>
      <c r="Y62" s="8">
        <v>194500</v>
      </c>
      <c r="Z62" s="8">
        <v>252815</v>
      </c>
      <c r="AA62" s="8">
        <v>229059</v>
      </c>
      <c r="AB62" s="8">
        <v>235133</v>
      </c>
      <c r="AC62" s="8">
        <v>230626</v>
      </c>
      <c r="AD62" s="8">
        <v>259117</v>
      </c>
      <c r="AE62" s="8">
        <v>263195</v>
      </c>
      <c r="AF62" s="8">
        <v>232864</v>
      </c>
      <c r="AG62" s="8">
        <v>151956</v>
      </c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93"/>
      <c r="BK62" s="73"/>
      <c r="BL62" s="8"/>
      <c r="BM62" s="8"/>
      <c r="BN62" s="93"/>
      <c r="BO62" s="8"/>
      <c r="BP62" s="8"/>
      <c r="BQ62" s="8"/>
      <c r="BR62" s="8"/>
      <c r="BS62" s="8"/>
      <c r="BT62" s="8"/>
      <c r="BU62" s="8"/>
      <c r="BV62" s="8"/>
      <c r="BW62" s="8"/>
      <c r="BX62" s="8"/>
      <c r="CG62" s="9"/>
      <c r="CH62" s="12">
        <f>CG60/CG61</f>
        <v>1833.2949476158515</v>
      </c>
      <c r="CI62" s="9"/>
      <c r="CJ62" s="12">
        <f>CI60/CI61</f>
        <v>2174.0165512715666</v>
      </c>
      <c r="CK62" s="9"/>
      <c r="CM62" s="9">
        <f t="shared" si="0"/>
        <v>0</v>
      </c>
    </row>
    <row r="63" spans="2:91" x14ac:dyDescent="0.25">
      <c r="D63" s="3" t="s">
        <v>19</v>
      </c>
      <c r="E63" s="4" t="s">
        <v>20</v>
      </c>
      <c r="F63" s="8">
        <v>52</v>
      </c>
      <c r="G63" s="8">
        <v>52</v>
      </c>
      <c r="H63" s="8">
        <v>52</v>
      </c>
      <c r="I63" s="8">
        <v>52</v>
      </c>
      <c r="J63" s="8">
        <v>48</v>
      </c>
      <c r="K63" s="8">
        <v>48</v>
      </c>
      <c r="L63" s="8">
        <v>48</v>
      </c>
      <c r="M63" s="8">
        <v>47</v>
      </c>
      <c r="N63" s="8">
        <v>50</v>
      </c>
      <c r="O63" s="8">
        <v>50</v>
      </c>
      <c r="P63" s="8">
        <v>50</v>
      </c>
      <c r="Q63" s="8">
        <v>50</v>
      </c>
      <c r="R63" s="8">
        <v>48</v>
      </c>
      <c r="S63" s="8">
        <v>49</v>
      </c>
      <c r="T63" s="8">
        <v>49</v>
      </c>
      <c r="U63" s="8">
        <v>49</v>
      </c>
      <c r="V63" s="8">
        <v>49</v>
      </c>
      <c r="W63" s="8">
        <v>49</v>
      </c>
      <c r="X63" s="8">
        <v>48</v>
      </c>
      <c r="Y63" s="8">
        <v>48</v>
      </c>
      <c r="Z63" s="8">
        <v>48</v>
      </c>
      <c r="AA63" s="8">
        <v>49</v>
      </c>
      <c r="AB63" s="8">
        <v>49</v>
      </c>
      <c r="AC63" s="8">
        <v>50</v>
      </c>
      <c r="AD63" s="8">
        <v>48</v>
      </c>
      <c r="AE63" s="8">
        <v>48</v>
      </c>
      <c r="AF63" s="8">
        <v>48</v>
      </c>
      <c r="AG63" s="8">
        <v>47</v>
      </c>
      <c r="AH63" s="8">
        <v>47</v>
      </c>
      <c r="AI63" s="8">
        <v>47</v>
      </c>
      <c r="AJ63" s="8">
        <v>47</v>
      </c>
      <c r="AK63" s="8">
        <v>46</v>
      </c>
      <c r="AL63" s="8">
        <v>48</v>
      </c>
      <c r="AM63" s="8">
        <v>48</v>
      </c>
      <c r="AN63" s="8">
        <v>46</v>
      </c>
      <c r="AO63" s="8">
        <v>46</v>
      </c>
      <c r="AP63" s="8">
        <v>47</v>
      </c>
      <c r="AQ63" s="8">
        <v>46</v>
      </c>
      <c r="AR63" s="8">
        <v>46</v>
      </c>
      <c r="AS63" s="8">
        <v>46</v>
      </c>
      <c r="AT63" s="8">
        <v>46</v>
      </c>
      <c r="AU63" s="8">
        <v>44</v>
      </c>
      <c r="AV63" s="8">
        <v>45</v>
      </c>
      <c r="AW63" s="8">
        <v>45</v>
      </c>
      <c r="AX63" s="8">
        <v>44</v>
      </c>
      <c r="AY63" s="8">
        <v>44</v>
      </c>
      <c r="AZ63" s="8">
        <v>43</v>
      </c>
      <c r="BA63" s="8">
        <v>43</v>
      </c>
      <c r="BB63" s="8">
        <v>45</v>
      </c>
      <c r="BC63" s="8">
        <v>43</v>
      </c>
      <c r="BD63" s="8">
        <v>41</v>
      </c>
      <c r="BE63" s="8">
        <v>41</v>
      </c>
      <c r="BF63" s="8">
        <v>41</v>
      </c>
      <c r="BG63" s="8">
        <v>41</v>
      </c>
      <c r="BH63" s="8">
        <v>40</v>
      </c>
      <c r="BI63" s="8">
        <v>40</v>
      </c>
      <c r="BJ63" s="93">
        <v>42</v>
      </c>
      <c r="BK63" s="73">
        <v>41</v>
      </c>
      <c r="BL63" s="8">
        <v>41</v>
      </c>
      <c r="BM63" s="8">
        <v>41</v>
      </c>
      <c r="BN63" s="93">
        <v>40</v>
      </c>
      <c r="BO63" s="8">
        <v>39</v>
      </c>
      <c r="BP63" s="8">
        <v>39</v>
      </c>
      <c r="BQ63" s="8"/>
      <c r="BR63" s="8"/>
      <c r="BS63" s="8"/>
      <c r="BT63" s="8"/>
      <c r="BU63" s="8"/>
      <c r="BV63" s="8"/>
      <c r="BW63" s="8"/>
      <c r="BX63" s="8"/>
      <c r="CG63" s="9"/>
      <c r="CI63" s="9"/>
      <c r="CK63" s="9"/>
      <c r="CM63" s="9">
        <f t="shared" si="0"/>
        <v>165</v>
      </c>
    </row>
    <row r="64" spans="2:91" x14ac:dyDescent="0.25">
      <c r="B64" s="3">
        <v>255012200</v>
      </c>
      <c r="C64" s="3" t="s">
        <v>35</v>
      </c>
      <c r="D64" s="3" t="s">
        <v>14</v>
      </c>
      <c r="E64" s="4" t="s">
        <v>15</v>
      </c>
      <c r="F64" s="8">
        <v>13193000</v>
      </c>
      <c r="G64" s="8">
        <v>14174000</v>
      </c>
      <c r="H64" s="8">
        <v>13130000</v>
      </c>
      <c r="I64" s="8">
        <v>12823000</v>
      </c>
      <c r="J64" s="8">
        <v>14150000</v>
      </c>
      <c r="K64" s="8">
        <v>13866000</v>
      </c>
      <c r="L64" s="8">
        <v>13234000</v>
      </c>
      <c r="M64" s="8">
        <v>14334000</v>
      </c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93"/>
      <c r="BK64" s="73"/>
      <c r="BL64" s="8"/>
      <c r="BM64" s="8"/>
      <c r="BN64" s="93"/>
      <c r="BO64" s="8"/>
      <c r="BP64" s="8"/>
      <c r="BQ64" s="8"/>
      <c r="BR64" s="8"/>
      <c r="BS64" s="8"/>
      <c r="BT64" s="8"/>
      <c r="BU64" s="8"/>
      <c r="BV64" s="8"/>
      <c r="BW64" s="8"/>
      <c r="BX64" s="8"/>
      <c r="CG64" s="9"/>
      <c r="CI64" s="9"/>
      <c r="CK64" s="9"/>
      <c r="CM64" s="9">
        <f t="shared" si="0"/>
        <v>0</v>
      </c>
    </row>
    <row r="65" spans="2:91" x14ac:dyDescent="0.25">
      <c r="D65" s="3" t="s">
        <v>16</v>
      </c>
      <c r="E65" s="4" t="s">
        <v>17</v>
      </c>
      <c r="F65" s="8">
        <v>7734</v>
      </c>
      <c r="G65" s="8">
        <v>8170</v>
      </c>
      <c r="H65" s="8">
        <v>7569</v>
      </c>
      <c r="I65" s="8">
        <v>7408</v>
      </c>
      <c r="J65" s="8">
        <v>8162</v>
      </c>
      <c r="K65" s="8">
        <v>7942</v>
      </c>
      <c r="L65" s="8">
        <v>7520</v>
      </c>
      <c r="M65" s="8">
        <v>8318</v>
      </c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56">
        <f t="shared" ref="BG65:BJ66" si="1">(BG60-BF60)/BF60</f>
        <v>-3.1702877966851013E-2</v>
      </c>
      <c r="BH65" s="56">
        <f t="shared" si="1"/>
        <v>-5.7931219877493806E-2</v>
      </c>
      <c r="BI65" s="56">
        <f t="shared" si="1"/>
        <v>-5.3270465035170918E-2</v>
      </c>
      <c r="BJ65" s="96">
        <f t="shared" si="1"/>
        <v>8.9702800715727837E-2</v>
      </c>
      <c r="BK65" s="74"/>
      <c r="BL65" s="56"/>
      <c r="BM65" s="56"/>
      <c r="BN65" s="96"/>
      <c r="BO65" s="56"/>
      <c r="BP65" s="56"/>
      <c r="BQ65" s="56"/>
      <c r="BR65" s="8"/>
      <c r="BS65" s="8"/>
      <c r="BT65" s="8"/>
      <c r="BU65" s="8"/>
      <c r="BV65" s="8"/>
      <c r="BW65" s="8"/>
      <c r="BX65" s="8"/>
      <c r="CG65" s="9"/>
      <c r="CI65" s="9"/>
      <c r="CK65" s="9"/>
      <c r="CM65" s="9">
        <f t="shared" si="0"/>
        <v>8.9702800715727837E-2</v>
      </c>
    </row>
    <row r="66" spans="2:91" x14ac:dyDescent="0.25">
      <c r="D66" s="3" t="s">
        <v>18</v>
      </c>
      <c r="E66" s="4" t="s">
        <v>17</v>
      </c>
      <c r="F66" s="8">
        <v>7734</v>
      </c>
      <c r="G66" s="8">
        <v>8170</v>
      </c>
      <c r="H66" s="8">
        <v>7569</v>
      </c>
      <c r="I66" s="8">
        <v>7408</v>
      </c>
      <c r="J66" s="8">
        <v>8162</v>
      </c>
      <c r="K66" s="8">
        <v>7942</v>
      </c>
      <c r="L66" s="8">
        <v>7520</v>
      </c>
      <c r="M66" s="8">
        <v>8318</v>
      </c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56">
        <f t="shared" si="1"/>
        <v>-3.2040072859744993E-2</v>
      </c>
      <c r="BH66" s="56">
        <f t="shared" si="1"/>
        <v>-6.1586157580775673E-2</v>
      </c>
      <c r="BI66" s="56">
        <f t="shared" si="1"/>
        <v>-4.7189343921232446E-2</v>
      </c>
      <c r="BJ66" s="96">
        <f t="shared" si="1"/>
        <v>0.11229611701567926</v>
      </c>
      <c r="BK66" s="74"/>
      <c r="BL66" s="56"/>
      <c r="BM66" s="56"/>
      <c r="BN66" s="96"/>
      <c r="BO66" s="56"/>
      <c r="BP66" s="56"/>
      <c r="BQ66" s="56"/>
      <c r="BR66" s="8"/>
      <c r="BS66" s="8"/>
      <c r="BT66" s="8"/>
      <c r="BU66" s="8"/>
      <c r="BV66" s="8"/>
      <c r="BW66" s="8"/>
      <c r="BX66" s="8"/>
      <c r="CG66" s="9"/>
      <c r="CI66" s="9"/>
      <c r="CK66" s="9"/>
      <c r="CM66" s="9">
        <f t="shared" si="0"/>
        <v>0.11229611701567926</v>
      </c>
    </row>
    <row r="67" spans="2:91" x14ac:dyDescent="0.25">
      <c r="D67" s="3" t="s">
        <v>19</v>
      </c>
      <c r="E67" s="4" t="s">
        <v>20</v>
      </c>
      <c r="F67" s="8">
        <v>3</v>
      </c>
      <c r="G67" s="8">
        <v>3</v>
      </c>
      <c r="H67" s="8">
        <v>3</v>
      </c>
      <c r="I67" s="8">
        <v>3</v>
      </c>
      <c r="J67" s="8">
        <v>3</v>
      </c>
      <c r="K67" s="8">
        <v>3</v>
      </c>
      <c r="L67" s="8">
        <v>3</v>
      </c>
      <c r="M67" s="8">
        <v>3</v>
      </c>
      <c r="N67" s="8">
        <v>2</v>
      </c>
      <c r="O67" s="8">
        <v>2</v>
      </c>
      <c r="P67" s="8">
        <v>2</v>
      </c>
      <c r="Q67" s="8">
        <v>2</v>
      </c>
      <c r="R67" s="8">
        <v>2</v>
      </c>
      <c r="S67" s="8">
        <v>2</v>
      </c>
      <c r="T67" s="8">
        <v>2</v>
      </c>
      <c r="U67" s="8">
        <v>2</v>
      </c>
      <c r="V67" s="8">
        <v>2</v>
      </c>
      <c r="W67" s="8">
        <v>2</v>
      </c>
      <c r="X67" s="8">
        <v>2</v>
      </c>
      <c r="Y67" s="8">
        <v>2</v>
      </c>
      <c r="Z67" s="8">
        <v>2</v>
      </c>
      <c r="AA67" s="8">
        <v>2</v>
      </c>
      <c r="AB67" s="8">
        <v>2</v>
      </c>
      <c r="AC67" s="8">
        <v>2</v>
      </c>
      <c r="AD67" s="8">
        <v>2</v>
      </c>
      <c r="AE67" s="8">
        <v>2</v>
      </c>
      <c r="AF67" s="8">
        <v>2</v>
      </c>
      <c r="AG67" s="8">
        <v>2</v>
      </c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93"/>
      <c r="BK67" s="73"/>
      <c r="BL67" s="8"/>
      <c r="BM67" s="8"/>
      <c r="BN67" s="93"/>
      <c r="BO67" s="8"/>
      <c r="BP67" s="8"/>
      <c r="BQ67" s="8"/>
      <c r="BR67" s="8"/>
      <c r="BS67" s="8"/>
      <c r="BT67" s="8"/>
      <c r="BU67" s="8"/>
      <c r="BV67" s="8"/>
      <c r="BW67" s="8"/>
      <c r="BX67" s="8"/>
      <c r="CG67" s="9"/>
      <c r="CI67" s="9"/>
      <c r="CK67" s="9"/>
      <c r="CM67" s="9">
        <f t="shared" si="0"/>
        <v>0</v>
      </c>
    </row>
    <row r="68" spans="2:91" x14ac:dyDescent="0.25">
      <c r="B68" s="3" t="s">
        <v>36</v>
      </c>
      <c r="C68" s="3" t="s">
        <v>37</v>
      </c>
      <c r="D68" s="3" t="s">
        <v>14</v>
      </c>
      <c r="E68" s="4" t="s">
        <v>15</v>
      </c>
      <c r="F68" s="8" t="s">
        <v>26</v>
      </c>
      <c r="G68" s="8" t="s">
        <v>26</v>
      </c>
      <c r="H68" s="8" t="s">
        <v>26</v>
      </c>
      <c r="I68" s="8" t="s">
        <v>26</v>
      </c>
      <c r="J68" s="8" t="s">
        <v>26</v>
      </c>
      <c r="K68" s="8" t="s">
        <v>26</v>
      </c>
      <c r="L68" s="8" t="s">
        <v>26</v>
      </c>
      <c r="M68" s="8" t="s">
        <v>26</v>
      </c>
      <c r="N68" s="8" t="s">
        <v>26</v>
      </c>
      <c r="O68" s="8" t="s">
        <v>26</v>
      </c>
      <c r="P68" s="8" t="s">
        <v>26</v>
      </c>
      <c r="Q68" s="8" t="s">
        <v>26</v>
      </c>
      <c r="R68" s="8" t="s">
        <v>26</v>
      </c>
      <c r="S68" s="8" t="s">
        <v>26</v>
      </c>
      <c r="T68" s="8" t="s">
        <v>26</v>
      </c>
      <c r="U68" s="8" t="s">
        <v>26</v>
      </c>
      <c r="V68" s="8" t="s">
        <v>26</v>
      </c>
      <c r="W68" s="8" t="s">
        <v>26</v>
      </c>
      <c r="X68" s="8" t="s">
        <v>26</v>
      </c>
      <c r="Y68" s="8" t="s">
        <v>26</v>
      </c>
      <c r="Z68" s="8" t="s">
        <v>26</v>
      </c>
      <c r="AA68" s="8" t="s">
        <v>26</v>
      </c>
      <c r="AB68" s="8" t="s">
        <v>26</v>
      </c>
      <c r="AC68" s="8" t="s">
        <v>26</v>
      </c>
      <c r="AD68" s="8" t="s">
        <v>26</v>
      </c>
      <c r="AE68" s="8" t="s">
        <v>26</v>
      </c>
      <c r="AF68" s="8" t="s">
        <v>26</v>
      </c>
      <c r="AG68" s="8" t="s">
        <v>26</v>
      </c>
      <c r="AH68" s="9"/>
      <c r="AI68" s="9"/>
      <c r="AJ68" s="9"/>
      <c r="AK68" s="9"/>
      <c r="AL68" s="8"/>
      <c r="AM68" s="9"/>
      <c r="AN68" s="9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93"/>
      <c r="BK68" s="73"/>
      <c r="BL68" s="8"/>
      <c r="BM68" s="8"/>
      <c r="BN68" s="93"/>
      <c r="BO68" s="8"/>
      <c r="BP68" s="8"/>
      <c r="BQ68" s="8"/>
      <c r="BR68" s="8"/>
      <c r="BS68" s="8"/>
      <c r="BT68" s="8"/>
      <c r="BU68" s="8"/>
      <c r="BV68" s="8"/>
      <c r="BW68" s="8"/>
      <c r="BX68" s="8"/>
      <c r="CG68" s="9"/>
      <c r="CI68" s="9"/>
      <c r="CK68" s="9"/>
      <c r="CM68" s="9">
        <f t="shared" si="0"/>
        <v>0</v>
      </c>
    </row>
    <row r="69" spans="2:91" x14ac:dyDescent="0.25">
      <c r="D69" s="3" t="s">
        <v>16</v>
      </c>
      <c r="E69" s="4" t="s">
        <v>17</v>
      </c>
      <c r="F69" s="8" t="s">
        <v>26</v>
      </c>
      <c r="G69" s="8" t="s">
        <v>26</v>
      </c>
      <c r="H69" s="8" t="s">
        <v>26</v>
      </c>
      <c r="I69" s="8" t="s">
        <v>26</v>
      </c>
      <c r="J69" s="8" t="s">
        <v>26</v>
      </c>
      <c r="K69" s="8" t="s">
        <v>26</v>
      </c>
      <c r="L69" s="8" t="s">
        <v>26</v>
      </c>
      <c r="M69" s="8" t="s">
        <v>26</v>
      </c>
      <c r="N69" s="8" t="s">
        <v>26</v>
      </c>
      <c r="O69" s="8" t="s">
        <v>26</v>
      </c>
      <c r="P69" s="8" t="s">
        <v>26</v>
      </c>
      <c r="Q69" s="8" t="s">
        <v>26</v>
      </c>
      <c r="R69" s="8" t="s">
        <v>26</v>
      </c>
      <c r="S69" s="8" t="s">
        <v>26</v>
      </c>
      <c r="T69" s="8" t="s">
        <v>26</v>
      </c>
      <c r="U69" s="8" t="s">
        <v>26</v>
      </c>
      <c r="V69" s="8" t="s">
        <v>26</v>
      </c>
      <c r="W69" s="8" t="s">
        <v>26</v>
      </c>
      <c r="X69" s="8" t="s">
        <v>26</v>
      </c>
      <c r="Y69" s="8" t="s">
        <v>26</v>
      </c>
      <c r="Z69" s="8" t="s">
        <v>26</v>
      </c>
      <c r="AA69" s="8" t="s">
        <v>26</v>
      </c>
      <c r="AB69" s="8" t="s">
        <v>26</v>
      </c>
      <c r="AC69" s="8" t="s">
        <v>26</v>
      </c>
      <c r="AD69" s="8" t="s">
        <v>26</v>
      </c>
      <c r="AE69" s="8" t="s">
        <v>26</v>
      </c>
      <c r="AF69" s="8" t="s">
        <v>26</v>
      </c>
      <c r="AG69" s="8" t="s">
        <v>26</v>
      </c>
      <c r="AH69" s="9"/>
      <c r="AI69" s="9"/>
      <c r="AJ69" s="9"/>
      <c r="AK69" s="9"/>
      <c r="AL69" s="8"/>
      <c r="AM69" s="9"/>
      <c r="AN69" s="9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93"/>
      <c r="BK69" s="73"/>
      <c r="BL69" s="8"/>
      <c r="BM69" s="8"/>
      <c r="BN69" s="93"/>
      <c r="BO69" s="8"/>
      <c r="BP69" s="8"/>
      <c r="BQ69" s="8"/>
      <c r="BR69" s="8"/>
      <c r="BS69" s="8"/>
      <c r="BT69" s="8"/>
      <c r="BU69" s="8"/>
      <c r="BV69" s="8"/>
      <c r="BW69" s="8"/>
      <c r="BX69" s="8"/>
      <c r="CG69" s="9"/>
      <c r="CI69" s="9"/>
      <c r="CK69" s="9"/>
      <c r="CM69" s="9">
        <f t="shared" si="0"/>
        <v>0</v>
      </c>
    </row>
    <row r="70" spans="2:91" x14ac:dyDescent="0.25">
      <c r="D70" s="3" t="s">
        <v>18</v>
      </c>
      <c r="E70" s="4" t="s">
        <v>17</v>
      </c>
      <c r="F70" s="8" t="s">
        <v>26</v>
      </c>
      <c r="G70" s="8" t="s">
        <v>26</v>
      </c>
      <c r="H70" s="8" t="s">
        <v>26</v>
      </c>
      <c r="I70" s="8" t="s">
        <v>26</v>
      </c>
      <c r="J70" s="8" t="s">
        <v>26</v>
      </c>
      <c r="K70" s="8" t="s">
        <v>26</v>
      </c>
      <c r="L70" s="8" t="s">
        <v>26</v>
      </c>
      <c r="M70" s="8" t="s">
        <v>26</v>
      </c>
      <c r="N70" s="8" t="s">
        <v>26</v>
      </c>
      <c r="O70" s="8" t="s">
        <v>26</v>
      </c>
      <c r="P70" s="8" t="s">
        <v>26</v>
      </c>
      <c r="Q70" s="8" t="s">
        <v>26</v>
      </c>
      <c r="R70" s="8" t="s">
        <v>26</v>
      </c>
      <c r="S70" s="8" t="s">
        <v>26</v>
      </c>
      <c r="T70" s="8" t="s">
        <v>26</v>
      </c>
      <c r="U70" s="8" t="s">
        <v>26</v>
      </c>
      <c r="V70" s="8" t="s">
        <v>26</v>
      </c>
      <c r="W70" s="8" t="s">
        <v>26</v>
      </c>
      <c r="X70" s="8" t="s">
        <v>26</v>
      </c>
      <c r="Y70" s="8" t="s">
        <v>26</v>
      </c>
      <c r="Z70" s="8" t="s">
        <v>26</v>
      </c>
      <c r="AA70" s="8" t="s">
        <v>26</v>
      </c>
      <c r="AB70" s="8" t="s">
        <v>26</v>
      </c>
      <c r="AC70" s="8" t="s">
        <v>26</v>
      </c>
      <c r="AD70" s="8" t="s">
        <v>26</v>
      </c>
      <c r="AE70" s="8" t="s">
        <v>26</v>
      </c>
      <c r="AF70" s="8" t="s">
        <v>26</v>
      </c>
      <c r="AG70" s="8" t="s">
        <v>26</v>
      </c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93"/>
      <c r="BK70" s="73"/>
      <c r="BL70" s="8"/>
      <c r="BM70" s="8"/>
      <c r="BN70" s="93"/>
      <c r="BO70" s="8"/>
      <c r="BP70" s="8"/>
      <c r="BQ70" s="8"/>
      <c r="BR70" s="8"/>
      <c r="BS70" s="8"/>
      <c r="BT70" s="8"/>
      <c r="BU70" s="8"/>
      <c r="BV70" s="8"/>
      <c r="BW70" s="8"/>
      <c r="BX70" s="8"/>
      <c r="CG70" s="9"/>
      <c r="CI70" s="9"/>
      <c r="CK70" s="9"/>
      <c r="CM70" s="9">
        <f t="shared" si="0"/>
        <v>0</v>
      </c>
    </row>
    <row r="71" spans="2:91" x14ac:dyDescent="0.25">
      <c r="D71" s="3" t="s">
        <v>19</v>
      </c>
      <c r="E71" s="4" t="s">
        <v>20</v>
      </c>
      <c r="F71" s="8">
        <v>1</v>
      </c>
      <c r="G71" s="8">
        <v>1</v>
      </c>
      <c r="H71" s="8">
        <v>1</v>
      </c>
      <c r="I71" s="8">
        <v>1</v>
      </c>
      <c r="J71" s="8">
        <v>1</v>
      </c>
      <c r="K71" s="8">
        <v>1</v>
      </c>
      <c r="L71" s="8">
        <v>1</v>
      </c>
      <c r="M71" s="8">
        <v>1</v>
      </c>
      <c r="N71" s="8">
        <v>1</v>
      </c>
      <c r="O71" s="8">
        <v>1</v>
      </c>
      <c r="P71" s="8">
        <v>1</v>
      </c>
      <c r="Q71" s="8">
        <v>1</v>
      </c>
      <c r="R71" s="8">
        <v>1</v>
      </c>
      <c r="S71" s="8">
        <v>1</v>
      </c>
      <c r="T71" s="8">
        <v>1</v>
      </c>
      <c r="U71" s="8">
        <v>1</v>
      </c>
      <c r="V71" s="8">
        <v>1</v>
      </c>
      <c r="W71" s="8">
        <v>1</v>
      </c>
      <c r="X71" s="8">
        <v>1</v>
      </c>
      <c r="Y71" s="8">
        <v>1</v>
      </c>
      <c r="Z71" s="8">
        <v>1</v>
      </c>
      <c r="AA71" s="8">
        <v>1</v>
      </c>
      <c r="AB71" s="8">
        <v>1</v>
      </c>
      <c r="AC71" s="8">
        <v>1</v>
      </c>
      <c r="AD71" s="8">
        <v>1</v>
      </c>
      <c r="AE71" s="8">
        <v>1</v>
      </c>
      <c r="AF71" s="8">
        <v>1</v>
      </c>
      <c r="AG71" s="8">
        <v>1</v>
      </c>
      <c r="AH71" s="9"/>
      <c r="AI71" s="9"/>
      <c r="AJ71" s="9"/>
      <c r="AK71" s="9"/>
      <c r="AL71" s="8"/>
      <c r="AM71" s="9"/>
      <c r="AN71" s="9"/>
      <c r="AO71" s="9"/>
      <c r="AP71" s="9"/>
      <c r="AQ71" s="9"/>
      <c r="AR71" s="9"/>
      <c r="AS71" s="9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93"/>
      <c r="BK71" s="73"/>
      <c r="BL71" s="8"/>
      <c r="BM71" s="8"/>
      <c r="BN71" s="93"/>
      <c r="BO71" s="8"/>
      <c r="BP71" s="8"/>
      <c r="BQ71" s="8"/>
      <c r="BR71" s="8"/>
      <c r="BS71" s="8"/>
      <c r="BT71" s="8"/>
      <c r="BU71" s="8"/>
      <c r="BV71" s="8"/>
      <c r="BW71" s="8"/>
      <c r="BX71" s="8"/>
      <c r="CG71" s="9"/>
      <c r="CI71" s="9"/>
      <c r="CK71" s="9"/>
      <c r="CM71" s="9">
        <f t="shared" si="0"/>
        <v>0</v>
      </c>
    </row>
    <row r="72" spans="2:91" x14ac:dyDescent="0.25">
      <c r="B72" s="3">
        <v>255012300</v>
      </c>
      <c r="C72" s="3" t="s">
        <v>38</v>
      </c>
      <c r="D72" s="3" t="s">
        <v>14</v>
      </c>
      <c r="E72" s="4" t="s">
        <v>15</v>
      </c>
      <c r="F72" s="8">
        <v>77743000</v>
      </c>
      <c r="G72" s="8">
        <v>77928000</v>
      </c>
      <c r="H72" s="8">
        <v>72062000</v>
      </c>
      <c r="I72" s="8">
        <v>78246000</v>
      </c>
      <c r="J72" s="8">
        <v>99336000</v>
      </c>
      <c r="K72" s="8">
        <v>96540000</v>
      </c>
      <c r="L72" s="8">
        <v>86721000</v>
      </c>
      <c r="M72" s="8">
        <v>94797000</v>
      </c>
      <c r="N72" s="8">
        <v>109318000</v>
      </c>
      <c r="O72" s="8">
        <v>104471000</v>
      </c>
      <c r="P72" s="8">
        <v>97530000</v>
      </c>
      <c r="Q72" s="8">
        <v>101596000</v>
      </c>
      <c r="R72" s="8">
        <v>120185000</v>
      </c>
      <c r="S72" s="8">
        <v>128687000</v>
      </c>
      <c r="T72" s="8">
        <v>119233000</v>
      </c>
      <c r="U72" s="8">
        <v>118469000</v>
      </c>
      <c r="V72" s="8">
        <v>138787000</v>
      </c>
      <c r="W72" s="8">
        <v>134252000</v>
      </c>
      <c r="X72" s="8">
        <v>123499000</v>
      </c>
      <c r="Y72" s="8">
        <v>132715700</v>
      </c>
      <c r="Z72" s="8">
        <v>164398000</v>
      </c>
      <c r="AA72" s="8">
        <v>153427000</v>
      </c>
      <c r="AB72" s="8">
        <v>151508000</v>
      </c>
      <c r="AC72" s="8">
        <v>153888000</v>
      </c>
      <c r="AD72" s="8">
        <v>168496000</v>
      </c>
      <c r="AE72" s="8">
        <v>172545000</v>
      </c>
      <c r="AF72" s="8">
        <v>157627000</v>
      </c>
      <c r="AG72" s="8">
        <v>115201000</v>
      </c>
      <c r="AH72" s="8">
        <v>97903000</v>
      </c>
      <c r="AI72" s="8">
        <v>93739000</v>
      </c>
      <c r="AJ72" s="8">
        <v>103511000</v>
      </c>
      <c r="AK72" s="8">
        <v>103170000</v>
      </c>
      <c r="AL72" s="8">
        <v>133831000</v>
      </c>
      <c r="AM72" s="8">
        <v>138854000</v>
      </c>
      <c r="AN72" s="8">
        <v>139254000</v>
      </c>
      <c r="AO72" s="8">
        <v>150183000</v>
      </c>
      <c r="AP72" s="8">
        <v>172221000</v>
      </c>
      <c r="AQ72" s="8">
        <v>176206000</v>
      </c>
      <c r="AR72" s="8">
        <v>166880000</v>
      </c>
      <c r="AS72" s="8">
        <v>154431000</v>
      </c>
      <c r="AT72" s="8">
        <v>173550000</v>
      </c>
      <c r="AU72" s="8">
        <v>158411000</v>
      </c>
      <c r="AV72" s="8">
        <v>149554000</v>
      </c>
      <c r="AW72" s="8">
        <v>138674000</v>
      </c>
      <c r="AX72" s="8">
        <v>163671000</v>
      </c>
      <c r="AY72" s="8">
        <v>168577000</v>
      </c>
      <c r="AZ72" s="8">
        <v>156398000</v>
      </c>
      <c r="BA72" s="8">
        <v>150889000</v>
      </c>
      <c r="BB72" s="8">
        <v>174809000</v>
      </c>
      <c r="BC72" s="8">
        <v>172314000</v>
      </c>
      <c r="BD72" s="8">
        <v>157545000</v>
      </c>
      <c r="BE72" s="8">
        <v>156679000</v>
      </c>
      <c r="BF72" s="8">
        <v>153287000</v>
      </c>
      <c r="BG72" s="8">
        <v>140854000</v>
      </c>
      <c r="BH72" s="8">
        <v>134997000</v>
      </c>
      <c r="BI72" s="8">
        <v>128952000</v>
      </c>
      <c r="BJ72" s="93">
        <v>154324000</v>
      </c>
      <c r="BK72" s="80">
        <v>158825000</v>
      </c>
      <c r="BL72" s="8">
        <v>136388000</v>
      </c>
      <c r="BM72" s="8">
        <v>134838000</v>
      </c>
      <c r="BN72" s="93">
        <v>169614000</v>
      </c>
      <c r="BO72" s="8">
        <v>154558000</v>
      </c>
      <c r="BP72" s="8">
        <v>155421000</v>
      </c>
      <c r="BQ72" s="8"/>
      <c r="BR72" s="8"/>
      <c r="BS72" s="8"/>
      <c r="BT72" s="8"/>
      <c r="BU72" s="8"/>
      <c r="BV72" s="8"/>
      <c r="BW72" s="8"/>
      <c r="BX72" s="8"/>
      <c r="BY72" s="31">
        <f>SUM(AH72:AK72)</f>
        <v>398323000</v>
      </c>
      <c r="CA72" s="9">
        <f>SUM(AL72:AO72)</f>
        <v>562122000</v>
      </c>
      <c r="CC72" s="9">
        <f>SUM(AP72:AS72)</f>
        <v>669738000</v>
      </c>
      <c r="CE72" s="9">
        <f>SUM(AT72:AW72)</f>
        <v>620189000</v>
      </c>
      <c r="CG72" s="9">
        <f>SUM(AX72:BA72)</f>
        <v>639535000</v>
      </c>
      <c r="CI72" s="9">
        <f>SUM(BB72:BE72)</f>
        <v>661347000</v>
      </c>
      <c r="CK72" s="9">
        <f>SUM(BF72:BI72)</f>
        <v>558090000</v>
      </c>
      <c r="CM72" s="9">
        <f t="shared" si="0"/>
        <v>584375000</v>
      </c>
    </row>
    <row r="73" spans="2:91" x14ac:dyDescent="0.25">
      <c r="D73" s="3" t="s">
        <v>16</v>
      </c>
      <c r="E73" s="4" t="s">
        <v>17</v>
      </c>
      <c r="F73" s="8">
        <v>41687</v>
      </c>
      <c r="G73" s="8">
        <v>43225</v>
      </c>
      <c r="H73" s="8">
        <v>38909</v>
      </c>
      <c r="I73" s="8">
        <v>43192</v>
      </c>
      <c r="J73" s="8">
        <v>56885</v>
      </c>
      <c r="K73" s="8">
        <v>54467</v>
      </c>
      <c r="L73" s="8">
        <v>48403</v>
      </c>
      <c r="M73" s="8">
        <v>54203</v>
      </c>
      <c r="N73" s="8">
        <v>62808</v>
      </c>
      <c r="O73" s="8">
        <v>58663</v>
      </c>
      <c r="P73" s="8">
        <v>53716</v>
      </c>
      <c r="Q73" s="8">
        <v>56279</v>
      </c>
      <c r="R73" s="8">
        <v>59866</v>
      </c>
      <c r="S73" s="8">
        <v>58172</v>
      </c>
      <c r="T73" s="8">
        <v>53296</v>
      </c>
      <c r="U73" s="8">
        <v>52718</v>
      </c>
      <c r="V73" s="8">
        <v>64181</v>
      </c>
      <c r="W73" s="8">
        <v>62186</v>
      </c>
      <c r="X73" s="8">
        <v>55283</v>
      </c>
      <c r="Y73" s="8">
        <v>60388</v>
      </c>
      <c r="Z73" s="8">
        <v>73015</v>
      </c>
      <c r="AA73" s="8">
        <v>69597</v>
      </c>
      <c r="AB73" s="8">
        <v>65476</v>
      </c>
      <c r="AC73" s="8">
        <v>67122</v>
      </c>
      <c r="AD73" s="8">
        <v>73997</v>
      </c>
      <c r="AE73" s="8">
        <v>72466</v>
      </c>
      <c r="AF73" s="8">
        <v>59825</v>
      </c>
      <c r="AG73" s="8">
        <v>43129</v>
      </c>
      <c r="AH73" s="8">
        <v>36374</v>
      </c>
      <c r="AI73" s="8">
        <v>37899</v>
      </c>
      <c r="AJ73" s="8">
        <v>43295</v>
      </c>
      <c r="AK73" s="8">
        <v>45514</v>
      </c>
      <c r="AL73" s="8">
        <v>56704</v>
      </c>
      <c r="AM73" s="8">
        <v>60069</v>
      </c>
      <c r="AN73" s="8">
        <v>56616</v>
      </c>
      <c r="AO73" s="8">
        <v>61170</v>
      </c>
      <c r="AP73" s="8">
        <v>69383</v>
      </c>
      <c r="AQ73" s="8">
        <v>68861</v>
      </c>
      <c r="AR73" s="8">
        <v>64631</v>
      </c>
      <c r="AS73" s="8">
        <v>61312</v>
      </c>
      <c r="AT73" s="8">
        <v>68444</v>
      </c>
      <c r="AU73" s="8">
        <v>62130</v>
      </c>
      <c r="AV73" s="8">
        <v>59049</v>
      </c>
      <c r="AW73" s="8">
        <v>54928</v>
      </c>
      <c r="AX73" s="8">
        <v>65979</v>
      </c>
      <c r="AY73" s="8">
        <v>68208</v>
      </c>
      <c r="AZ73" s="8">
        <v>62964</v>
      </c>
      <c r="BA73" s="8">
        <v>63499</v>
      </c>
      <c r="BB73" s="8">
        <v>72242</v>
      </c>
      <c r="BC73" s="8">
        <v>70596</v>
      </c>
      <c r="BD73" s="8">
        <v>64577</v>
      </c>
      <c r="BE73" s="8">
        <v>63373</v>
      </c>
      <c r="BF73" s="8">
        <v>62669</v>
      </c>
      <c r="BG73" s="8">
        <v>58968</v>
      </c>
      <c r="BH73" s="8">
        <v>54580</v>
      </c>
      <c r="BI73" s="8">
        <v>53061</v>
      </c>
      <c r="BJ73" s="93">
        <v>65071</v>
      </c>
      <c r="BK73" s="80">
        <v>67450</v>
      </c>
      <c r="BL73" s="8">
        <v>58421</v>
      </c>
      <c r="BM73" s="8">
        <v>56161</v>
      </c>
      <c r="BN73" s="93">
        <v>70988</v>
      </c>
      <c r="BO73" s="8">
        <v>63008</v>
      </c>
      <c r="BP73" s="8">
        <v>60283</v>
      </c>
      <c r="BQ73" s="8"/>
      <c r="BR73" s="8"/>
      <c r="BS73" s="8"/>
      <c r="BT73" s="8"/>
      <c r="BU73" s="8"/>
      <c r="BV73" s="8"/>
      <c r="BW73" s="8"/>
      <c r="BX73" s="8"/>
      <c r="BY73" s="31">
        <f>SUM(AH73:AK73)</f>
        <v>163082</v>
      </c>
      <c r="CA73" s="9">
        <f>SUM(AL73:AO73)</f>
        <v>234559</v>
      </c>
      <c r="CC73" s="9">
        <f>SUM(AP73:AS73)</f>
        <v>264187</v>
      </c>
      <c r="CE73" s="9">
        <f>SUM(AT73:AW73)</f>
        <v>244551</v>
      </c>
      <c r="CF73" s="19">
        <f>CE73/CE$135</f>
        <v>0.1644072388638165</v>
      </c>
      <c r="CG73" s="9">
        <f>SUM(AX73:BA73)</f>
        <v>260650</v>
      </c>
      <c r="CI73" s="9">
        <f>SUM(BB73:BE73)</f>
        <v>270788</v>
      </c>
      <c r="CK73" s="9">
        <f>SUM(BF73:BI73)</f>
        <v>229278</v>
      </c>
      <c r="CM73" s="9">
        <f t="shared" ref="CM73:CM136" si="2">SUM(BJ73:BM73)</f>
        <v>247103</v>
      </c>
    </row>
    <row r="74" spans="2:91" x14ac:dyDescent="0.25">
      <c r="D74" s="3" t="s">
        <v>18</v>
      </c>
      <c r="E74" s="4" t="s">
        <v>17</v>
      </c>
      <c r="F74" s="8">
        <v>41687</v>
      </c>
      <c r="G74" s="8">
        <v>43225</v>
      </c>
      <c r="H74" s="8">
        <v>38909</v>
      </c>
      <c r="I74" s="8">
        <v>43192</v>
      </c>
      <c r="J74" s="8">
        <v>56885</v>
      </c>
      <c r="K74" s="8">
        <v>54467</v>
      </c>
      <c r="L74" s="8">
        <v>48403</v>
      </c>
      <c r="M74" s="8">
        <v>54203</v>
      </c>
      <c r="N74" s="8">
        <v>62808</v>
      </c>
      <c r="O74" s="8">
        <v>58663</v>
      </c>
      <c r="P74" s="8">
        <v>53716</v>
      </c>
      <c r="Q74" s="8">
        <v>56279</v>
      </c>
      <c r="R74" s="8">
        <v>59866</v>
      </c>
      <c r="S74" s="8">
        <v>58172</v>
      </c>
      <c r="T74" s="8">
        <v>53296</v>
      </c>
      <c r="U74" s="8">
        <v>52718</v>
      </c>
      <c r="V74" s="8">
        <v>64181</v>
      </c>
      <c r="W74" s="8">
        <v>62186</v>
      </c>
      <c r="X74" s="8">
        <v>55283</v>
      </c>
      <c r="Y74" s="8">
        <v>60388</v>
      </c>
      <c r="Z74" s="8">
        <v>73015</v>
      </c>
      <c r="AA74" s="8">
        <v>69597</v>
      </c>
      <c r="AB74" s="8">
        <v>65476</v>
      </c>
      <c r="AC74" s="8">
        <v>67122</v>
      </c>
      <c r="AD74" s="8">
        <v>73997</v>
      </c>
      <c r="AE74" s="8">
        <v>72466</v>
      </c>
      <c r="AF74" s="8">
        <v>59825</v>
      </c>
      <c r="AG74" s="8">
        <v>43129</v>
      </c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93"/>
      <c r="BK74" s="73"/>
      <c r="BL74" s="8"/>
      <c r="BM74" s="8"/>
      <c r="BN74" s="93"/>
      <c r="BO74" s="8"/>
      <c r="BP74" s="8"/>
      <c r="BQ74" s="8"/>
      <c r="BR74" s="8"/>
      <c r="BS74" s="8"/>
      <c r="BT74" s="8"/>
      <c r="BU74" s="8"/>
      <c r="BV74" s="8"/>
      <c r="BW74" s="8"/>
      <c r="BX74" s="8"/>
      <c r="CE74" s="9"/>
      <c r="CG74" s="9"/>
      <c r="CH74" s="12"/>
      <c r="CI74" s="9"/>
      <c r="CK74" s="9"/>
      <c r="CM74" s="9">
        <f t="shared" si="2"/>
        <v>0</v>
      </c>
    </row>
    <row r="75" spans="2:91" x14ac:dyDescent="0.25">
      <c r="D75" s="3" t="s">
        <v>19</v>
      </c>
      <c r="E75" s="4" t="s">
        <v>20</v>
      </c>
      <c r="F75" s="8">
        <v>8</v>
      </c>
      <c r="G75" s="8">
        <v>8</v>
      </c>
      <c r="H75" s="8">
        <v>8</v>
      </c>
      <c r="I75" s="8">
        <v>8</v>
      </c>
      <c r="J75" s="8">
        <v>7</v>
      </c>
      <c r="K75" s="8">
        <v>7</v>
      </c>
      <c r="L75" s="8">
        <v>7</v>
      </c>
      <c r="M75" s="8">
        <v>7</v>
      </c>
      <c r="N75" s="8">
        <v>7</v>
      </c>
      <c r="O75" s="8">
        <v>6</v>
      </c>
      <c r="P75" s="8">
        <v>6</v>
      </c>
      <c r="Q75" s="8">
        <v>6</v>
      </c>
      <c r="R75" s="8">
        <v>8</v>
      </c>
      <c r="S75" s="8">
        <v>8</v>
      </c>
      <c r="T75" s="8">
        <v>8</v>
      </c>
      <c r="U75" s="8">
        <v>8</v>
      </c>
      <c r="V75" s="8">
        <v>8</v>
      </c>
      <c r="W75" s="8">
        <v>8</v>
      </c>
      <c r="X75" s="8">
        <v>8</v>
      </c>
      <c r="Y75" s="8">
        <v>8</v>
      </c>
      <c r="Z75" s="8">
        <v>9</v>
      </c>
      <c r="AA75" s="8">
        <v>9</v>
      </c>
      <c r="AB75" s="8">
        <v>9</v>
      </c>
      <c r="AC75" s="8">
        <v>9</v>
      </c>
      <c r="AD75" s="8">
        <v>10</v>
      </c>
      <c r="AE75" s="8">
        <v>9</v>
      </c>
      <c r="AF75" s="8">
        <v>10</v>
      </c>
      <c r="AG75" s="8">
        <v>10</v>
      </c>
      <c r="AH75" s="8">
        <v>9</v>
      </c>
      <c r="AI75" s="8">
        <v>9</v>
      </c>
      <c r="AJ75" s="8">
        <v>9</v>
      </c>
      <c r="AK75" s="8">
        <v>9</v>
      </c>
      <c r="AL75" s="8">
        <v>9</v>
      </c>
      <c r="AM75" s="8">
        <v>8</v>
      </c>
      <c r="AN75" s="8">
        <v>8</v>
      </c>
      <c r="AO75" s="8">
        <v>8</v>
      </c>
      <c r="AP75" s="8">
        <v>9</v>
      </c>
      <c r="AQ75" s="8">
        <v>9</v>
      </c>
      <c r="AR75" s="8">
        <v>8</v>
      </c>
      <c r="AS75" s="8">
        <v>8</v>
      </c>
      <c r="AT75" s="8">
        <v>9</v>
      </c>
      <c r="AU75" s="8">
        <v>9</v>
      </c>
      <c r="AV75" s="8">
        <v>8</v>
      </c>
      <c r="AW75" s="8">
        <v>8</v>
      </c>
      <c r="AX75" s="8">
        <v>8</v>
      </c>
      <c r="AY75" s="8">
        <v>8</v>
      </c>
      <c r="AZ75" s="8">
        <v>8</v>
      </c>
      <c r="BA75" s="8">
        <v>8</v>
      </c>
      <c r="BB75" s="8">
        <v>10</v>
      </c>
      <c r="BC75" s="8">
        <v>13</v>
      </c>
      <c r="BD75" s="8">
        <v>12</v>
      </c>
      <c r="BE75" s="8">
        <v>13</v>
      </c>
      <c r="BF75" s="8">
        <v>12</v>
      </c>
      <c r="BG75" s="8">
        <v>12</v>
      </c>
      <c r="BH75" s="8">
        <v>13</v>
      </c>
      <c r="BI75" s="8">
        <v>12</v>
      </c>
      <c r="BJ75" s="93">
        <v>10</v>
      </c>
      <c r="BK75" s="73">
        <v>10</v>
      </c>
      <c r="BL75" s="8">
        <v>10</v>
      </c>
      <c r="BM75" s="8">
        <v>10</v>
      </c>
      <c r="BN75" s="93">
        <v>10</v>
      </c>
      <c r="BO75" s="8">
        <v>10</v>
      </c>
      <c r="BP75" s="8">
        <v>11</v>
      </c>
      <c r="BQ75" s="8"/>
      <c r="BR75" s="8"/>
      <c r="BS75" s="8"/>
      <c r="BT75" s="8"/>
      <c r="BU75" s="8"/>
      <c r="BV75" s="8"/>
      <c r="BW75" s="8"/>
      <c r="BX75" s="8"/>
      <c r="CE75" s="9"/>
      <c r="CG75" s="9"/>
      <c r="CI75" s="9"/>
      <c r="CK75" s="9"/>
      <c r="CM75" s="9">
        <f t="shared" si="2"/>
        <v>40</v>
      </c>
    </row>
    <row r="76" spans="2:91" x14ac:dyDescent="0.25">
      <c r="B76" s="3">
        <v>255012400</v>
      </c>
      <c r="C76" s="3" t="s">
        <v>64</v>
      </c>
      <c r="D76" s="3" t="s">
        <v>14</v>
      </c>
      <c r="E76" s="4" t="s">
        <v>15</v>
      </c>
      <c r="F76" s="8">
        <v>10438000</v>
      </c>
      <c r="G76" s="8">
        <v>9921000</v>
      </c>
      <c r="H76" s="8">
        <v>8196000</v>
      </c>
      <c r="I76" s="8">
        <v>8551000</v>
      </c>
      <c r="J76" s="8">
        <v>9517000</v>
      </c>
      <c r="K76" s="8">
        <v>9882000</v>
      </c>
      <c r="L76" s="8">
        <v>8426000</v>
      </c>
      <c r="M76" s="8">
        <v>8664000</v>
      </c>
      <c r="N76" s="8">
        <v>11432000</v>
      </c>
      <c r="O76" s="8">
        <v>11534000</v>
      </c>
      <c r="P76" s="8">
        <v>9604000</v>
      </c>
      <c r="Q76" s="8">
        <v>10609000</v>
      </c>
      <c r="R76" s="8">
        <v>11721000</v>
      </c>
      <c r="S76" s="8">
        <v>12199000</v>
      </c>
      <c r="T76" s="8">
        <v>9468000</v>
      </c>
      <c r="U76" s="8">
        <v>9793000</v>
      </c>
      <c r="V76" s="8">
        <v>12500000</v>
      </c>
      <c r="W76" s="8">
        <v>12248000</v>
      </c>
      <c r="X76" s="8">
        <v>9205000</v>
      </c>
      <c r="Y76" s="8">
        <v>10379000</v>
      </c>
      <c r="Z76" s="8">
        <v>14749000</v>
      </c>
      <c r="AA76" s="8">
        <v>12940000</v>
      </c>
      <c r="AB76" s="8">
        <v>11573000</v>
      </c>
      <c r="AC76" s="8">
        <v>12153000</v>
      </c>
      <c r="AD76" s="8">
        <v>14828000</v>
      </c>
      <c r="AE76" s="8">
        <v>15538000</v>
      </c>
      <c r="AF76" s="8">
        <v>13455000</v>
      </c>
      <c r="AG76" s="8">
        <v>13137000</v>
      </c>
      <c r="AH76" s="8">
        <v>13434000</v>
      </c>
      <c r="AI76" s="8">
        <v>11413000</v>
      </c>
      <c r="AJ76" s="8">
        <v>7896000</v>
      </c>
      <c r="AK76" s="8">
        <v>7083000</v>
      </c>
      <c r="AL76" s="8">
        <v>9367000</v>
      </c>
      <c r="AM76" s="8">
        <v>11060000</v>
      </c>
      <c r="AN76" s="8">
        <v>8358000</v>
      </c>
      <c r="AO76" s="8">
        <v>10761000</v>
      </c>
      <c r="AP76" s="8">
        <v>12597000</v>
      </c>
      <c r="AQ76" s="8">
        <v>13710000</v>
      </c>
      <c r="AR76" s="8">
        <v>12158000</v>
      </c>
      <c r="AS76" s="8">
        <v>13054000</v>
      </c>
      <c r="AT76" s="8">
        <v>13539000</v>
      </c>
      <c r="AU76" s="8">
        <v>14115700</v>
      </c>
      <c r="AV76" s="8">
        <v>10296000</v>
      </c>
      <c r="AW76" s="8">
        <v>11481000</v>
      </c>
      <c r="AX76" s="8">
        <v>13478000</v>
      </c>
      <c r="AY76" s="8">
        <v>14223000</v>
      </c>
      <c r="AZ76" s="8">
        <v>11007000</v>
      </c>
      <c r="BA76" s="8">
        <v>11000000</v>
      </c>
      <c r="BB76" s="46">
        <v>17042000</v>
      </c>
      <c r="BC76" s="46">
        <v>22850000</v>
      </c>
      <c r="BD76" s="46">
        <v>9738000</v>
      </c>
      <c r="BE76" s="8">
        <v>9999000</v>
      </c>
      <c r="BF76" s="8">
        <v>11715700</v>
      </c>
      <c r="BG76" s="8">
        <v>11376000</v>
      </c>
      <c r="BH76" s="8">
        <v>8757000</v>
      </c>
      <c r="BI76" s="8">
        <v>9556000</v>
      </c>
      <c r="BJ76" s="93">
        <v>11125000</v>
      </c>
      <c r="BK76" s="80">
        <v>10746000</v>
      </c>
      <c r="BL76" s="8">
        <v>7761000</v>
      </c>
      <c r="BM76" s="8">
        <v>8632000</v>
      </c>
      <c r="BN76" s="93">
        <v>9050000</v>
      </c>
      <c r="BO76" s="8">
        <v>9982000</v>
      </c>
      <c r="BP76" s="8">
        <v>8454000</v>
      </c>
      <c r="BQ76" s="8"/>
      <c r="BR76" s="9">
        <f>SUM(BF76:BG76)</f>
        <v>23091700</v>
      </c>
      <c r="BS76" s="9">
        <f>SUM(BJ76:BK76)</f>
        <v>21871000</v>
      </c>
      <c r="BT76" s="12">
        <f>(BS76-BR76)/BR76</f>
        <v>-5.2863149962973706E-2</v>
      </c>
      <c r="BU76" s="8"/>
      <c r="BV76" s="8"/>
      <c r="BW76" s="8"/>
      <c r="BX76" s="8"/>
      <c r="BY76" s="31">
        <f>SUM(AH76:AK76)</f>
        <v>39826000</v>
      </c>
      <c r="CA76" s="9">
        <f>SUM(AL76:AO76)</f>
        <v>39546000</v>
      </c>
      <c r="CC76" s="9">
        <f>SUM(AP76:AS76)</f>
        <v>51519000</v>
      </c>
      <c r="CE76" s="9">
        <f>SUM(AT76:AW76)</f>
        <v>49431700</v>
      </c>
      <c r="CG76" s="9">
        <f>SUM(AX76:BA76)</f>
        <v>49708000</v>
      </c>
      <c r="CH76" s="12">
        <f>(CG76-CE76)/CE76</f>
        <v>5.5895306048547796E-3</v>
      </c>
      <c r="CI76" s="9">
        <f>SUM(BB76:BE76)</f>
        <v>59629000</v>
      </c>
      <c r="CK76" s="9">
        <f>SUM(BF76:BI76)</f>
        <v>41404700</v>
      </c>
      <c r="CM76" s="9">
        <f t="shared" si="2"/>
        <v>38264000</v>
      </c>
    </row>
    <row r="77" spans="2:91" x14ac:dyDescent="0.25">
      <c r="D77" s="3" t="s">
        <v>16</v>
      </c>
      <c r="E77" s="4" t="s">
        <v>17</v>
      </c>
      <c r="F77" s="8">
        <v>4861</v>
      </c>
      <c r="G77" s="8">
        <v>4642</v>
      </c>
      <c r="H77" s="8">
        <v>3722</v>
      </c>
      <c r="I77" s="8">
        <v>3815</v>
      </c>
      <c r="J77" s="8">
        <v>4505</v>
      </c>
      <c r="K77" s="8">
        <v>4631</v>
      </c>
      <c r="L77" s="8">
        <v>3670</v>
      </c>
      <c r="M77" s="8">
        <v>3913</v>
      </c>
      <c r="N77" s="8">
        <v>4811</v>
      </c>
      <c r="O77" s="8">
        <v>5374</v>
      </c>
      <c r="P77" s="8">
        <v>4220</v>
      </c>
      <c r="Q77" s="8">
        <v>4678</v>
      </c>
      <c r="R77" s="8">
        <v>4486</v>
      </c>
      <c r="S77" s="8">
        <v>5392</v>
      </c>
      <c r="T77" s="8">
        <v>3874</v>
      </c>
      <c r="U77" s="8">
        <v>4447</v>
      </c>
      <c r="V77" s="8">
        <v>5863</v>
      </c>
      <c r="W77" s="8">
        <v>5487</v>
      </c>
      <c r="X77" s="8">
        <v>4173</v>
      </c>
      <c r="Y77" s="8">
        <v>5493</v>
      </c>
      <c r="Z77" s="8">
        <v>6490</v>
      </c>
      <c r="AA77" s="8">
        <v>5911</v>
      </c>
      <c r="AB77" s="8">
        <v>5629</v>
      </c>
      <c r="AC77" s="8">
        <v>5786</v>
      </c>
      <c r="AD77" s="8">
        <v>6780</v>
      </c>
      <c r="AE77" s="8">
        <v>6628</v>
      </c>
      <c r="AF77" s="8">
        <v>5767</v>
      </c>
      <c r="AG77" s="8">
        <v>5301</v>
      </c>
      <c r="AH77" s="8">
        <v>5225</v>
      </c>
      <c r="AI77" s="8">
        <v>4297</v>
      </c>
      <c r="AJ77" s="8">
        <v>3157</v>
      </c>
      <c r="AK77" s="8">
        <v>3319</v>
      </c>
      <c r="AL77" s="8">
        <v>4373</v>
      </c>
      <c r="AM77" s="8">
        <v>4839</v>
      </c>
      <c r="AN77" s="8">
        <v>3673</v>
      </c>
      <c r="AO77" s="8">
        <v>5390</v>
      </c>
      <c r="AP77" s="8">
        <v>6367</v>
      </c>
      <c r="AQ77" s="8">
        <v>6506</v>
      </c>
      <c r="AR77" s="8">
        <v>5613</v>
      </c>
      <c r="AS77" s="8">
        <v>6431</v>
      </c>
      <c r="AT77" s="8">
        <v>7493</v>
      </c>
      <c r="AU77" s="8">
        <v>7423</v>
      </c>
      <c r="AV77" s="8">
        <v>5284</v>
      </c>
      <c r="AW77" s="8">
        <v>6661</v>
      </c>
      <c r="AX77" s="8">
        <v>6842</v>
      </c>
      <c r="AY77" s="8">
        <v>7312</v>
      </c>
      <c r="AZ77" s="8">
        <v>5043</v>
      </c>
      <c r="BA77" s="8">
        <v>6279</v>
      </c>
      <c r="BB77" s="46">
        <v>9992</v>
      </c>
      <c r="BC77" s="46">
        <v>14351</v>
      </c>
      <c r="BD77" s="8">
        <v>5285</v>
      </c>
      <c r="BE77" s="8">
        <v>6099</v>
      </c>
      <c r="BF77" s="8">
        <v>7143</v>
      </c>
      <c r="BG77" s="8">
        <v>7490</v>
      </c>
      <c r="BH77" s="8">
        <v>6798</v>
      </c>
      <c r="BI77" s="8">
        <v>7845</v>
      </c>
      <c r="BJ77" s="93">
        <v>7412</v>
      </c>
      <c r="BK77" s="80">
        <v>7020</v>
      </c>
      <c r="BL77" s="8">
        <v>5255</v>
      </c>
      <c r="BM77" s="8">
        <v>6642</v>
      </c>
      <c r="BN77" s="93">
        <v>7503</v>
      </c>
      <c r="BO77" s="8">
        <v>7985</v>
      </c>
      <c r="BP77" s="8">
        <v>7227</v>
      </c>
      <c r="BQ77" s="8"/>
      <c r="BR77" s="9">
        <f>SUM(BF77:BG77)</f>
        <v>14633</v>
      </c>
      <c r="BS77" s="9">
        <f>SUM(BJ77:BK77)</f>
        <v>14432</v>
      </c>
      <c r="BT77" s="12">
        <f>(BS77-BR77)/BR77</f>
        <v>-1.3736075992619421E-2</v>
      </c>
      <c r="BU77" s="8"/>
      <c r="BV77" s="8"/>
      <c r="BW77" s="8"/>
      <c r="BX77" s="8"/>
      <c r="BY77" s="31">
        <f>SUM(AH77:AK77)</f>
        <v>15998</v>
      </c>
      <c r="CA77" s="9">
        <f>SUM(AL77:AO77)</f>
        <v>18275</v>
      </c>
      <c r="CC77" s="9">
        <f>SUM(AP77:AS77)</f>
        <v>24917</v>
      </c>
      <c r="CE77" s="9">
        <f>SUM(AT77:AW77)</f>
        <v>26861</v>
      </c>
      <c r="CF77" s="19">
        <f>CE77/CE$135</f>
        <v>1.8058167184435866E-2</v>
      </c>
      <c r="CG77" s="9">
        <f>SUM(AX77:BA77)</f>
        <v>25476</v>
      </c>
      <c r="CH77" s="12">
        <f>(CG77-CE77)/CE77</f>
        <v>-5.1561743792114964E-2</v>
      </c>
      <c r="CI77" s="9">
        <f>SUM(BB77:BE77)</f>
        <v>35727</v>
      </c>
      <c r="CK77" s="9">
        <f>SUM(BF77:BI77)</f>
        <v>29276</v>
      </c>
      <c r="CM77" s="9">
        <f t="shared" si="2"/>
        <v>26329</v>
      </c>
    </row>
    <row r="78" spans="2:91" x14ac:dyDescent="0.25">
      <c r="D78" s="3" t="s">
        <v>18</v>
      </c>
      <c r="E78" s="4" t="s">
        <v>17</v>
      </c>
      <c r="F78" s="8">
        <v>4861</v>
      </c>
      <c r="G78" s="8">
        <v>4642</v>
      </c>
      <c r="H78" s="8">
        <v>3722</v>
      </c>
      <c r="I78" s="8">
        <v>3815</v>
      </c>
      <c r="J78" s="8">
        <v>4505</v>
      </c>
      <c r="K78" s="8">
        <v>4631</v>
      </c>
      <c r="L78" s="8">
        <v>3670</v>
      </c>
      <c r="M78" s="8">
        <v>3913</v>
      </c>
      <c r="N78" s="8">
        <v>4811</v>
      </c>
      <c r="O78" s="8">
        <v>5374</v>
      </c>
      <c r="P78" s="8">
        <v>4220</v>
      </c>
      <c r="Q78" s="8">
        <v>4678</v>
      </c>
      <c r="R78" s="8">
        <v>4486</v>
      </c>
      <c r="S78" s="8">
        <v>5392</v>
      </c>
      <c r="T78" s="8">
        <v>3874</v>
      </c>
      <c r="U78" s="8">
        <v>4447</v>
      </c>
      <c r="V78" s="8">
        <v>5863</v>
      </c>
      <c r="W78" s="8">
        <v>5487</v>
      </c>
      <c r="X78" s="8">
        <v>4173</v>
      </c>
      <c r="Y78" s="8">
        <v>5493</v>
      </c>
      <c r="Z78" s="8">
        <v>6490</v>
      </c>
      <c r="AA78" s="8">
        <v>5911</v>
      </c>
      <c r="AB78" s="8">
        <v>5629</v>
      </c>
      <c r="AC78" s="8">
        <v>5786</v>
      </c>
      <c r="AD78" s="8">
        <v>6780</v>
      </c>
      <c r="AE78" s="8">
        <v>6628</v>
      </c>
      <c r="AF78" s="8">
        <v>5767</v>
      </c>
      <c r="AG78" s="8">
        <v>5301</v>
      </c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93"/>
      <c r="BK78" s="73"/>
      <c r="BL78" s="8"/>
      <c r="BM78" s="8"/>
      <c r="BN78" s="93"/>
      <c r="BO78" s="8"/>
      <c r="BP78" s="8"/>
      <c r="BQ78" s="8"/>
      <c r="BR78" s="8"/>
      <c r="BS78" s="8"/>
      <c r="BT78" s="8"/>
      <c r="BU78" s="8"/>
      <c r="BV78" s="8"/>
      <c r="BW78" s="8"/>
      <c r="BX78" s="8"/>
      <c r="CE78" s="9"/>
      <c r="CG78" s="9"/>
      <c r="CI78" s="9"/>
      <c r="CK78" s="9"/>
      <c r="CM78" s="9">
        <f t="shared" si="2"/>
        <v>0</v>
      </c>
    </row>
    <row r="79" spans="2:91" x14ac:dyDescent="0.25">
      <c r="D79" s="3" t="s">
        <v>19</v>
      </c>
      <c r="E79" s="4" t="s">
        <v>20</v>
      </c>
      <c r="F79" s="8">
        <v>19</v>
      </c>
      <c r="G79" s="8">
        <v>19</v>
      </c>
      <c r="H79" s="8">
        <v>21</v>
      </c>
      <c r="I79" s="8">
        <v>20</v>
      </c>
      <c r="J79" s="8">
        <v>16</v>
      </c>
      <c r="K79" s="8">
        <v>16</v>
      </c>
      <c r="L79" s="8">
        <v>18</v>
      </c>
      <c r="M79" s="8">
        <v>18</v>
      </c>
      <c r="N79" s="8">
        <v>16</v>
      </c>
      <c r="O79" s="8">
        <v>17</v>
      </c>
      <c r="P79" s="8">
        <v>18</v>
      </c>
      <c r="Q79" s="8">
        <v>17</v>
      </c>
      <c r="R79" s="8">
        <v>15</v>
      </c>
      <c r="S79" s="8">
        <v>16</v>
      </c>
      <c r="T79" s="8">
        <v>16</v>
      </c>
      <c r="U79" s="8">
        <v>15</v>
      </c>
      <c r="V79" s="8">
        <v>17</v>
      </c>
      <c r="W79" s="8">
        <v>16</v>
      </c>
      <c r="X79" s="8">
        <v>15</v>
      </c>
      <c r="Y79" s="8">
        <v>16</v>
      </c>
      <c r="Z79" s="8">
        <v>17</v>
      </c>
      <c r="AA79" s="8">
        <v>16</v>
      </c>
      <c r="AB79" s="8">
        <v>15</v>
      </c>
      <c r="AC79" s="8">
        <v>15</v>
      </c>
      <c r="AD79" s="8">
        <v>16</v>
      </c>
      <c r="AE79" s="8">
        <v>16</v>
      </c>
      <c r="AF79" s="8">
        <v>16</v>
      </c>
      <c r="AG79" s="8">
        <v>16</v>
      </c>
      <c r="AH79" s="8">
        <v>17</v>
      </c>
      <c r="AI79" s="8">
        <v>16</v>
      </c>
      <c r="AJ79" s="8">
        <v>15</v>
      </c>
      <c r="AK79" s="8">
        <v>15</v>
      </c>
      <c r="AL79" s="8">
        <v>17</v>
      </c>
      <c r="AM79" s="8">
        <v>15</v>
      </c>
      <c r="AN79" s="8">
        <v>15</v>
      </c>
      <c r="AO79" s="8">
        <v>14</v>
      </c>
      <c r="AP79" s="8">
        <v>14</v>
      </c>
      <c r="AQ79" s="8">
        <v>15</v>
      </c>
      <c r="AR79" s="8">
        <v>15</v>
      </c>
      <c r="AS79" s="8"/>
      <c r="AT79" s="8">
        <v>13</v>
      </c>
      <c r="AU79" s="8">
        <v>13</v>
      </c>
      <c r="AV79" s="8">
        <v>13</v>
      </c>
      <c r="AW79" s="8">
        <v>16</v>
      </c>
      <c r="AX79" s="8">
        <v>13</v>
      </c>
      <c r="AY79" s="8">
        <v>13</v>
      </c>
      <c r="AZ79" s="8">
        <v>13</v>
      </c>
      <c r="BA79" s="8">
        <v>14</v>
      </c>
      <c r="BB79" s="8">
        <v>14</v>
      </c>
      <c r="BC79" s="8">
        <v>14</v>
      </c>
      <c r="BD79" s="8">
        <v>12</v>
      </c>
      <c r="BE79" s="8">
        <v>13</v>
      </c>
      <c r="BF79" s="8">
        <v>13</v>
      </c>
      <c r="BG79" s="8">
        <v>13</v>
      </c>
      <c r="BH79" s="8">
        <v>12</v>
      </c>
      <c r="BI79" s="8">
        <v>12</v>
      </c>
      <c r="BJ79" s="93">
        <v>12</v>
      </c>
      <c r="BK79" s="73">
        <v>12</v>
      </c>
      <c r="BL79" s="8">
        <v>13</v>
      </c>
      <c r="BM79" s="8">
        <v>12</v>
      </c>
      <c r="BN79" s="93">
        <v>10</v>
      </c>
      <c r="BO79" s="8">
        <v>11</v>
      </c>
      <c r="BP79" s="8">
        <v>11</v>
      </c>
      <c r="BQ79" s="8"/>
      <c r="BR79" s="8"/>
      <c r="BS79" s="8"/>
      <c r="BT79" s="8"/>
      <c r="BU79" s="8"/>
      <c r="BV79" s="8"/>
      <c r="BW79" s="8"/>
      <c r="BX79" s="8"/>
      <c r="CE79" s="9"/>
      <c r="CG79" s="9"/>
      <c r="CI79" s="9"/>
      <c r="CK79" s="9"/>
      <c r="CM79" s="9">
        <f t="shared" si="2"/>
        <v>49</v>
      </c>
    </row>
    <row r="80" spans="2:91" x14ac:dyDescent="0.25">
      <c r="B80" s="3">
        <v>255012500</v>
      </c>
      <c r="C80" s="3" t="s">
        <v>39</v>
      </c>
      <c r="D80" s="3" t="s">
        <v>14</v>
      </c>
      <c r="E80" s="4" t="s">
        <v>15</v>
      </c>
      <c r="F80" s="8">
        <v>13084000</v>
      </c>
      <c r="G80" s="8">
        <v>13369000</v>
      </c>
      <c r="H80" s="8">
        <v>13197000</v>
      </c>
      <c r="I80" s="8">
        <v>11829000</v>
      </c>
      <c r="J80" s="8">
        <v>12455000</v>
      </c>
      <c r="K80" s="8">
        <v>12417000</v>
      </c>
      <c r="L80" s="8">
        <v>12484000</v>
      </c>
      <c r="M80" s="8">
        <v>11505000</v>
      </c>
      <c r="N80" s="8">
        <v>16637000</v>
      </c>
      <c r="O80" s="8">
        <v>17642000</v>
      </c>
      <c r="P80" s="8">
        <v>15981000</v>
      </c>
      <c r="Q80" s="8">
        <v>16579000</v>
      </c>
      <c r="R80" s="8">
        <v>17203000</v>
      </c>
      <c r="S80" s="8">
        <v>17685000</v>
      </c>
      <c r="T80" s="8">
        <v>19226000</v>
      </c>
      <c r="U80" s="8">
        <v>8440000</v>
      </c>
      <c r="V80" s="8">
        <v>39420000</v>
      </c>
      <c r="W80" s="8">
        <v>41221000</v>
      </c>
      <c r="X80" s="8">
        <v>40198000</v>
      </c>
      <c r="Y80" s="8">
        <v>38445000</v>
      </c>
      <c r="Z80" s="8">
        <v>37864000</v>
      </c>
      <c r="AA80" s="8">
        <v>41449000</v>
      </c>
      <c r="AB80" s="8">
        <v>44395000</v>
      </c>
      <c r="AC80" s="8">
        <v>44626000</v>
      </c>
      <c r="AD80" s="8">
        <v>46617000</v>
      </c>
      <c r="AE80" s="8">
        <v>26244000</v>
      </c>
      <c r="AF80" s="8">
        <v>23500000</v>
      </c>
      <c r="AG80" s="8">
        <v>22755000</v>
      </c>
      <c r="AH80" s="8">
        <v>19142000</v>
      </c>
      <c r="AI80" s="8">
        <v>15378000</v>
      </c>
      <c r="AJ80" s="8">
        <v>14489000</v>
      </c>
      <c r="AK80" s="8">
        <v>14357000</v>
      </c>
      <c r="AL80" s="8">
        <v>14325000</v>
      </c>
      <c r="AM80" s="8">
        <v>15477000</v>
      </c>
      <c r="AN80" s="8">
        <v>15794000</v>
      </c>
      <c r="AO80" s="8">
        <v>16828000</v>
      </c>
      <c r="AP80" s="8">
        <v>8409000</v>
      </c>
      <c r="AQ80" s="8">
        <v>19251000</v>
      </c>
      <c r="AR80" s="8">
        <v>19675000</v>
      </c>
      <c r="AS80" s="8">
        <v>19838000</v>
      </c>
      <c r="AT80" s="8">
        <v>20061000</v>
      </c>
      <c r="AU80" s="8">
        <v>19556000</v>
      </c>
      <c r="AV80" s="8">
        <v>20953000</v>
      </c>
      <c r="AW80" s="8">
        <v>18213000</v>
      </c>
      <c r="AX80" s="8">
        <v>18166000</v>
      </c>
      <c r="AY80" s="8">
        <v>19271000</v>
      </c>
      <c r="AZ80" s="8">
        <v>20171000</v>
      </c>
      <c r="BA80" s="8">
        <v>17731000</v>
      </c>
      <c r="BB80" s="8">
        <v>20164000</v>
      </c>
      <c r="BC80" s="8">
        <v>18168000</v>
      </c>
      <c r="BD80" s="8">
        <v>8408000</v>
      </c>
      <c r="BE80" s="8">
        <v>18596000</v>
      </c>
      <c r="BF80" s="8">
        <v>19388000</v>
      </c>
      <c r="BG80" s="8">
        <v>18162700</v>
      </c>
      <c r="BH80" s="8">
        <v>18908000</v>
      </c>
      <c r="BI80" s="8">
        <v>16373000</v>
      </c>
      <c r="BJ80" s="93">
        <v>20233000</v>
      </c>
      <c r="BK80" s="80">
        <v>19102000</v>
      </c>
      <c r="BL80" s="8">
        <v>19034000</v>
      </c>
      <c r="BM80" s="8">
        <v>17526000</v>
      </c>
      <c r="BN80" s="93">
        <v>20041000</v>
      </c>
      <c r="BO80" s="8">
        <v>22524000</v>
      </c>
      <c r="BP80" s="8">
        <v>20491000</v>
      </c>
      <c r="BQ80" s="8"/>
      <c r="BR80" s="9">
        <f>SUM(BF80:BG80)</f>
        <v>37550700</v>
      </c>
      <c r="BS80" s="9">
        <f>SUM(BJ80:BK80)</f>
        <v>39335000</v>
      </c>
      <c r="BT80" s="12">
        <f>(BS80-BR80)/BR80</f>
        <v>4.7517090227345959E-2</v>
      </c>
      <c r="BU80" s="8"/>
      <c r="BV80" s="8"/>
      <c r="BW80" s="8"/>
      <c r="BX80" s="8"/>
      <c r="BY80" s="31">
        <f>SUM(AH80:AK80)</f>
        <v>63366000</v>
      </c>
      <c r="CA80" s="9">
        <f>SUM(AL80:AO80)</f>
        <v>62424000</v>
      </c>
      <c r="CC80" s="9">
        <f>SUM(AP80:AS80)</f>
        <v>67173000</v>
      </c>
      <c r="CE80" s="9">
        <f>SUM(AT80:AW80)</f>
        <v>78783000</v>
      </c>
      <c r="CG80" s="9">
        <f>SUM(AX80:BA80)</f>
        <v>75339000</v>
      </c>
      <c r="CH80" s="12">
        <f>(CG80-CE80)/CE80</f>
        <v>-4.3715014660523209E-2</v>
      </c>
      <c r="CI80" s="9">
        <f>SUM(BB80:BE80)</f>
        <v>65336000</v>
      </c>
      <c r="CK80" s="9">
        <f>SUM(BF80:BI80)</f>
        <v>72831700</v>
      </c>
      <c r="CM80" s="9">
        <f t="shared" si="2"/>
        <v>75895000</v>
      </c>
    </row>
    <row r="81" spans="2:91" x14ac:dyDescent="0.25">
      <c r="D81" s="3" t="s">
        <v>16</v>
      </c>
      <c r="E81" s="4" t="s">
        <v>17</v>
      </c>
      <c r="F81" s="8">
        <v>4947</v>
      </c>
      <c r="G81" s="8">
        <v>4978</v>
      </c>
      <c r="H81" s="8">
        <v>4749</v>
      </c>
      <c r="I81" s="8">
        <v>4038</v>
      </c>
      <c r="J81" s="8">
        <v>4594</v>
      </c>
      <c r="K81" s="8">
        <v>4647</v>
      </c>
      <c r="L81" s="8">
        <v>4487</v>
      </c>
      <c r="M81" s="8">
        <v>4063</v>
      </c>
      <c r="N81" s="8">
        <v>4940</v>
      </c>
      <c r="O81" s="8">
        <v>5250</v>
      </c>
      <c r="P81" s="8">
        <v>5197</v>
      </c>
      <c r="Q81" s="8">
        <v>5190</v>
      </c>
      <c r="R81" s="8">
        <v>5274</v>
      </c>
      <c r="S81" s="8">
        <v>4944</v>
      </c>
      <c r="T81" s="8">
        <v>5430</v>
      </c>
      <c r="U81" s="8">
        <v>4922</v>
      </c>
      <c r="V81" s="8">
        <v>6954</v>
      </c>
      <c r="W81" s="8">
        <v>7880</v>
      </c>
      <c r="X81" s="8">
        <v>7417</v>
      </c>
      <c r="Y81" s="8">
        <v>6601</v>
      </c>
      <c r="Z81" s="8">
        <v>7310</v>
      </c>
      <c r="AA81" s="8">
        <v>7997</v>
      </c>
      <c r="AB81" s="8">
        <v>7924</v>
      </c>
      <c r="AC81" s="8">
        <v>7130</v>
      </c>
      <c r="AD81" s="8">
        <v>7855</v>
      </c>
      <c r="AE81" s="8">
        <v>5917</v>
      </c>
      <c r="AF81" s="8">
        <v>6081</v>
      </c>
      <c r="AG81" s="8">
        <v>4603</v>
      </c>
      <c r="AH81" s="8">
        <v>3979</v>
      </c>
      <c r="AI81" s="8">
        <v>3487</v>
      </c>
      <c r="AJ81" s="8">
        <v>3231</v>
      </c>
      <c r="AK81" s="8">
        <v>3245</v>
      </c>
      <c r="AL81" s="8">
        <v>3424</v>
      </c>
      <c r="AM81" s="8">
        <v>3499</v>
      </c>
      <c r="AN81" s="8">
        <v>3469</v>
      </c>
      <c r="AO81" s="8">
        <v>3615</v>
      </c>
      <c r="AP81" s="8">
        <v>3773</v>
      </c>
      <c r="AQ81" s="8">
        <v>3970</v>
      </c>
      <c r="AR81" s="8">
        <v>4063</v>
      </c>
      <c r="AS81" s="8">
        <v>3841</v>
      </c>
      <c r="AT81" s="8">
        <v>4212</v>
      </c>
      <c r="AU81" s="8">
        <v>3714</v>
      </c>
      <c r="AV81" s="8">
        <v>3947</v>
      </c>
      <c r="AW81" s="8">
        <v>3697</v>
      </c>
      <c r="AX81" s="8">
        <v>3523</v>
      </c>
      <c r="AY81" s="8">
        <v>3786</v>
      </c>
      <c r="AZ81" s="8">
        <v>4209</v>
      </c>
      <c r="BA81" s="8">
        <v>3679</v>
      </c>
      <c r="BB81" s="8">
        <v>4082</v>
      </c>
      <c r="BC81" s="8">
        <v>3434</v>
      </c>
      <c r="BD81" s="8">
        <v>3902</v>
      </c>
      <c r="BE81" s="8">
        <v>4873</v>
      </c>
      <c r="BF81" s="8">
        <v>4149</v>
      </c>
      <c r="BG81" s="8">
        <v>3685</v>
      </c>
      <c r="BH81" s="8">
        <v>4084</v>
      </c>
      <c r="BI81" s="8">
        <v>3390</v>
      </c>
      <c r="BJ81" s="93">
        <v>5822</v>
      </c>
      <c r="BK81" s="80">
        <v>4880</v>
      </c>
      <c r="BL81" s="8">
        <v>4379</v>
      </c>
      <c r="BM81" s="8">
        <v>4536</v>
      </c>
      <c r="BN81" s="93">
        <v>4981</v>
      </c>
      <c r="BO81" s="8">
        <v>5460</v>
      </c>
      <c r="BP81" s="8">
        <v>4759</v>
      </c>
      <c r="BQ81" s="8"/>
      <c r="BR81" s="9">
        <f>SUM(BF81:BG81)</f>
        <v>7834</v>
      </c>
      <c r="BS81" s="9">
        <f>SUM(BJ81:BK81)</f>
        <v>10702</v>
      </c>
      <c r="BT81" s="12">
        <f>(BS81-BR81)/BR81</f>
        <v>0.36609650242532549</v>
      </c>
      <c r="BU81" s="8"/>
      <c r="BV81" s="8"/>
      <c r="BW81" s="8"/>
      <c r="BX81" s="8"/>
      <c r="BY81" s="31">
        <f>SUM(AH81:AK81)</f>
        <v>13942</v>
      </c>
      <c r="CA81" s="9">
        <f>SUM(AL81:AO81)</f>
        <v>14007</v>
      </c>
      <c r="CC81" s="9">
        <f>SUM(AP81:AS81)</f>
        <v>15647</v>
      </c>
      <c r="CE81" s="9">
        <f>SUM(AT81:AW81)</f>
        <v>15570</v>
      </c>
      <c r="CF81" s="19">
        <f>CE81/CE$135</f>
        <v>1.0467430961679253E-2</v>
      </c>
      <c r="CG81" s="9">
        <f>SUM(AX81:BA81)</f>
        <v>15197</v>
      </c>
      <c r="CH81" s="12">
        <f>(CG81-CE81)/CE81</f>
        <v>-2.3956326268464997E-2</v>
      </c>
      <c r="CI81" s="9">
        <f>SUM(BB81:BE81)</f>
        <v>16291</v>
      </c>
      <c r="CK81" s="9">
        <f>SUM(BF81:BI81)</f>
        <v>15308</v>
      </c>
      <c r="CM81" s="9">
        <f t="shared" si="2"/>
        <v>19617</v>
      </c>
    </row>
    <row r="82" spans="2:91" x14ac:dyDescent="0.25">
      <c r="D82" s="3" t="s">
        <v>18</v>
      </c>
      <c r="E82" s="4" t="s">
        <v>17</v>
      </c>
      <c r="F82" s="8">
        <v>4947</v>
      </c>
      <c r="G82" s="8">
        <v>4978</v>
      </c>
      <c r="H82" s="8">
        <v>4749</v>
      </c>
      <c r="I82" s="8">
        <v>4038</v>
      </c>
      <c r="J82" s="8">
        <v>4594</v>
      </c>
      <c r="K82" s="8">
        <v>4647</v>
      </c>
      <c r="L82" s="8">
        <v>4487</v>
      </c>
      <c r="M82" s="8">
        <v>4063</v>
      </c>
      <c r="N82" s="8">
        <v>4940</v>
      </c>
      <c r="O82" s="8">
        <v>5250</v>
      </c>
      <c r="P82" s="8">
        <v>5197</v>
      </c>
      <c r="Q82" s="8">
        <v>5190</v>
      </c>
      <c r="R82" s="8">
        <v>5274</v>
      </c>
      <c r="S82" s="8">
        <v>4944</v>
      </c>
      <c r="T82" s="8">
        <v>5430</v>
      </c>
      <c r="U82" s="8">
        <v>4922</v>
      </c>
      <c r="V82" s="8">
        <v>6954</v>
      </c>
      <c r="W82" s="8">
        <v>7880</v>
      </c>
      <c r="X82" s="8">
        <v>7417</v>
      </c>
      <c r="Y82" s="8">
        <v>6601</v>
      </c>
      <c r="Z82" s="8">
        <v>7310</v>
      </c>
      <c r="AA82" s="8">
        <v>7997</v>
      </c>
      <c r="AB82" s="8">
        <v>7924</v>
      </c>
      <c r="AC82" s="8">
        <v>7130</v>
      </c>
      <c r="AD82" s="8">
        <v>7855</v>
      </c>
      <c r="AE82" s="8">
        <v>5917</v>
      </c>
      <c r="AF82" s="8">
        <v>6081</v>
      </c>
      <c r="AG82" s="8">
        <v>4603</v>
      </c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93"/>
      <c r="BK82" s="73"/>
      <c r="BL82" s="8"/>
      <c r="BM82" s="8"/>
      <c r="BN82" s="93"/>
      <c r="BO82" s="8"/>
      <c r="BP82" s="8"/>
      <c r="BQ82" s="8"/>
      <c r="BR82" s="8"/>
      <c r="BS82" s="8"/>
      <c r="BT82" s="8"/>
      <c r="BU82" s="8"/>
      <c r="BV82" s="8"/>
      <c r="BW82" s="8"/>
      <c r="BX82" s="8"/>
      <c r="CE82" s="9"/>
      <c r="CG82" s="9"/>
      <c r="CI82" s="9"/>
      <c r="CK82" s="9"/>
      <c r="CM82" s="9">
        <f t="shared" si="2"/>
        <v>0</v>
      </c>
    </row>
    <row r="83" spans="2:91" x14ac:dyDescent="0.25">
      <c r="D83" s="3" t="s">
        <v>19</v>
      </c>
      <c r="E83" s="4" t="s">
        <v>20</v>
      </c>
      <c r="F83" s="8">
        <v>20</v>
      </c>
      <c r="G83" s="8">
        <v>20</v>
      </c>
      <c r="H83" s="8">
        <v>20</v>
      </c>
      <c r="I83" s="8">
        <v>21</v>
      </c>
      <c r="J83" s="8">
        <v>19</v>
      </c>
      <c r="K83" s="8">
        <v>19</v>
      </c>
      <c r="L83" s="8">
        <v>18</v>
      </c>
      <c r="M83" s="8">
        <v>18</v>
      </c>
      <c r="N83" s="8">
        <v>19</v>
      </c>
      <c r="O83" s="8">
        <v>18</v>
      </c>
      <c r="P83" s="8">
        <v>18</v>
      </c>
      <c r="Q83" s="8">
        <v>17</v>
      </c>
      <c r="R83" s="8">
        <v>17</v>
      </c>
      <c r="S83" s="8">
        <v>15</v>
      </c>
      <c r="T83" s="8">
        <v>17</v>
      </c>
      <c r="U83" s="8">
        <v>17</v>
      </c>
      <c r="V83" s="8">
        <v>17</v>
      </c>
      <c r="W83" s="8">
        <v>17</v>
      </c>
      <c r="X83" s="8">
        <v>17</v>
      </c>
      <c r="Y83" s="8">
        <v>17</v>
      </c>
      <c r="Z83" s="8">
        <v>19</v>
      </c>
      <c r="AA83" s="8">
        <v>19</v>
      </c>
      <c r="AB83" s="8">
        <v>17</v>
      </c>
      <c r="AC83" s="8">
        <v>19</v>
      </c>
      <c r="AD83" s="8">
        <v>18</v>
      </c>
      <c r="AE83" s="8">
        <v>17</v>
      </c>
      <c r="AF83" s="8">
        <v>17</v>
      </c>
      <c r="AG83" s="8">
        <v>18</v>
      </c>
      <c r="AH83" s="8">
        <v>17</v>
      </c>
      <c r="AI83" s="8">
        <v>16</v>
      </c>
      <c r="AJ83" s="8">
        <v>16</v>
      </c>
      <c r="AK83" s="8">
        <v>14</v>
      </c>
      <c r="AL83" s="8">
        <v>15</v>
      </c>
      <c r="AM83" s="8">
        <v>15</v>
      </c>
      <c r="AN83" s="8">
        <v>15</v>
      </c>
      <c r="AO83" s="8">
        <v>15</v>
      </c>
      <c r="AP83" s="8">
        <v>15</v>
      </c>
      <c r="AQ83" s="8">
        <v>14</v>
      </c>
      <c r="AR83" s="8">
        <v>13</v>
      </c>
      <c r="AS83" s="8">
        <v>14</v>
      </c>
      <c r="AT83" s="8">
        <v>14</v>
      </c>
      <c r="AU83" s="8">
        <v>12</v>
      </c>
      <c r="AV83" s="8">
        <v>12</v>
      </c>
      <c r="AW83" s="8">
        <v>13</v>
      </c>
      <c r="AX83" s="8">
        <v>13</v>
      </c>
      <c r="AY83" s="8">
        <v>13</v>
      </c>
      <c r="AZ83" s="8">
        <v>12</v>
      </c>
      <c r="BA83" s="8">
        <v>12</v>
      </c>
      <c r="BB83" s="8">
        <v>11</v>
      </c>
      <c r="BC83" s="8">
        <v>13</v>
      </c>
      <c r="BD83" s="8">
        <v>11</v>
      </c>
      <c r="BE83" s="8">
        <v>13</v>
      </c>
      <c r="BF83" s="8">
        <v>13</v>
      </c>
      <c r="BG83" s="8">
        <v>13</v>
      </c>
      <c r="BH83" s="8">
        <v>13</v>
      </c>
      <c r="BI83" s="8">
        <v>12</v>
      </c>
      <c r="BJ83" s="93">
        <v>13</v>
      </c>
      <c r="BK83" s="73">
        <v>13</v>
      </c>
      <c r="BL83" s="8">
        <v>13</v>
      </c>
      <c r="BM83" s="8">
        <v>13</v>
      </c>
      <c r="BN83" s="93">
        <v>12</v>
      </c>
      <c r="BO83" s="8">
        <v>12</v>
      </c>
      <c r="BP83" s="8">
        <v>12</v>
      </c>
      <c r="BQ83" s="8"/>
      <c r="BR83" s="8"/>
      <c r="BS83" s="8"/>
      <c r="BT83" s="8"/>
      <c r="BU83" s="8"/>
      <c r="BV83" s="8"/>
      <c r="BW83" s="8"/>
      <c r="BX83" s="8"/>
      <c r="CE83" s="9"/>
      <c r="CG83" s="9"/>
      <c r="CI83" s="9"/>
      <c r="CK83" s="9"/>
      <c r="CM83" s="9">
        <f t="shared" si="2"/>
        <v>52</v>
      </c>
    </row>
    <row r="84" spans="2:91" x14ac:dyDescent="0.25">
      <c r="B84" s="3">
        <v>255012600</v>
      </c>
      <c r="C84" s="3" t="s">
        <v>40</v>
      </c>
      <c r="D84" s="3" t="s">
        <v>14</v>
      </c>
      <c r="E84" s="4" t="s">
        <v>15</v>
      </c>
      <c r="F84" s="8">
        <v>16113000</v>
      </c>
      <c r="G84" s="8">
        <v>17338000</v>
      </c>
      <c r="H84" s="8">
        <v>16953000</v>
      </c>
      <c r="I84" s="8">
        <v>16461000</v>
      </c>
      <c r="J84" s="8">
        <v>16554000</v>
      </c>
      <c r="K84" s="8">
        <v>17042000</v>
      </c>
      <c r="L84" s="8">
        <v>16640000</v>
      </c>
      <c r="M84" s="8">
        <v>16579000</v>
      </c>
      <c r="N84" s="8">
        <v>18477000</v>
      </c>
      <c r="O84" s="8">
        <v>16871000</v>
      </c>
      <c r="P84" s="8">
        <v>19426000</v>
      </c>
      <c r="Q84" s="8">
        <v>20760000</v>
      </c>
      <c r="R84" s="8">
        <v>20620000</v>
      </c>
      <c r="S84" s="8">
        <v>19569000</v>
      </c>
      <c r="T84" s="8">
        <v>18709000</v>
      </c>
      <c r="U84" s="8">
        <v>17720000</v>
      </c>
      <c r="V84" s="8">
        <v>20843000</v>
      </c>
      <c r="W84" s="8">
        <v>19761000</v>
      </c>
      <c r="X84" s="8">
        <v>21594000</v>
      </c>
      <c r="Y84" s="8">
        <v>23423000</v>
      </c>
      <c r="Z84" s="8">
        <v>24200000</v>
      </c>
      <c r="AA84" s="8">
        <v>23271000</v>
      </c>
      <c r="AB84" s="8">
        <v>24662000</v>
      </c>
      <c r="AC84" s="8">
        <v>25574000</v>
      </c>
      <c r="AD84" s="8">
        <v>25838000</v>
      </c>
      <c r="AE84" s="8">
        <v>27836000</v>
      </c>
      <c r="AF84" s="8">
        <v>28342000</v>
      </c>
      <c r="AG84" s="8">
        <v>26255000</v>
      </c>
      <c r="AH84" s="8">
        <v>15113000</v>
      </c>
      <c r="AI84" s="8">
        <v>10565000</v>
      </c>
      <c r="AJ84" s="8">
        <v>10780000</v>
      </c>
      <c r="AK84" s="8">
        <v>12019000</v>
      </c>
      <c r="AL84" s="8">
        <v>18011000</v>
      </c>
      <c r="AM84" s="8">
        <v>18905000</v>
      </c>
      <c r="AN84" s="8">
        <v>21322000</v>
      </c>
      <c r="AO84" s="8">
        <v>20173000</v>
      </c>
      <c r="AP84" s="8">
        <v>26474000</v>
      </c>
      <c r="AQ84" s="8">
        <v>26181000</v>
      </c>
      <c r="AR84" s="8">
        <v>24822000</v>
      </c>
      <c r="AS84" s="8">
        <v>23491000</v>
      </c>
      <c r="AT84" s="8">
        <v>29717000</v>
      </c>
      <c r="AU84" s="8">
        <v>25935000</v>
      </c>
      <c r="AV84" s="8">
        <v>26031000</v>
      </c>
      <c r="AW84" s="8">
        <v>20799000</v>
      </c>
      <c r="AX84" s="8">
        <v>19725000</v>
      </c>
      <c r="AY84" s="8">
        <v>18458000</v>
      </c>
      <c r="AZ84" s="8">
        <v>20185000</v>
      </c>
      <c r="BA84" s="8">
        <v>15754000</v>
      </c>
      <c r="BB84" s="8">
        <v>15457000</v>
      </c>
      <c r="BC84" s="8">
        <v>14651000</v>
      </c>
      <c r="BD84" s="8">
        <v>12836000</v>
      </c>
      <c r="BE84" s="8">
        <v>12060000</v>
      </c>
      <c r="BF84" s="8">
        <v>14361000</v>
      </c>
      <c r="BG84" s="8">
        <v>12838000</v>
      </c>
      <c r="BH84" s="8">
        <v>12883000</v>
      </c>
      <c r="BI84" s="8">
        <v>11485000</v>
      </c>
      <c r="BJ84" s="93">
        <v>12090000</v>
      </c>
      <c r="BK84" s="80">
        <v>11522000</v>
      </c>
      <c r="BL84" s="8">
        <v>10679000</v>
      </c>
      <c r="BM84" s="8">
        <v>9323000</v>
      </c>
      <c r="BN84" s="93">
        <v>10294000</v>
      </c>
      <c r="BO84" s="8">
        <v>11542000</v>
      </c>
      <c r="BP84" s="8">
        <v>10614000</v>
      </c>
      <c r="BQ84" s="8"/>
      <c r="BR84" s="9">
        <f>SUM(BF84:BG84)</f>
        <v>27199000</v>
      </c>
      <c r="BS84" s="9">
        <f>SUM(BJ84:BK84)</f>
        <v>23612000</v>
      </c>
      <c r="BT84" s="12">
        <f>(BS84-BR84)/BR84</f>
        <v>-0.1318798485238428</v>
      </c>
      <c r="BU84" s="8"/>
      <c r="BV84" s="8"/>
      <c r="BW84" s="8"/>
      <c r="BX84" s="8"/>
      <c r="BY84" s="31">
        <f>SUM(AH84:AK84)</f>
        <v>48477000</v>
      </c>
      <c r="CA84" s="9">
        <f>SUM(AL84:AO84)</f>
        <v>78411000</v>
      </c>
      <c r="CC84" s="9">
        <f>SUM(AP84:AS84)</f>
        <v>100968000</v>
      </c>
      <c r="CE84" s="9">
        <f>SUM(AT84:AW84)</f>
        <v>102482000</v>
      </c>
      <c r="CG84" s="9">
        <f>SUM(AX84:BA84)</f>
        <v>74122000</v>
      </c>
      <c r="CH84" s="12">
        <f>(CG84-CE84)/CE84</f>
        <v>-0.27673152358462949</v>
      </c>
      <c r="CI84" s="9">
        <f>SUM(BB84:BE84)</f>
        <v>55004000</v>
      </c>
      <c r="CK84" s="9">
        <f>SUM(BF84:BI84)</f>
        <v>51567000</v>
      </c>
      <c r="CM84" s="9">
        <f t="shared" si="2"/>
        <v>43614000</v>
      </c>
    </row>
    <row r="85" spans="2:91" x14ac:dyDescent="0.25">
      <c r="D85" s="3" t="s">
        <v>16</v>
      </c>
      <c r="E85" s="4" t="s">
        <v>17</v>
      </c>
      <c r="F85" s="8">
        <v>8375</v>
      </c>
      <c r="G85" s="8">
        <v>9177</v>
      </c>
      <c r="H85" s="8">
        <v>8930</v>
      </c>
      <c r="I85" s="8">
        <v>8490</v>
      </c>
      <c r="J85" s="8">
        <v>8780</v>
      </c>
      <c r="K85" s="8">
        <v>8896</v>
      </c>
      <c r="L85" s="8">
        <v>8724</v>
      </c>
      <c r="M85" s="8">
        <v>8904</v>
      </c>
      <c r="N85" s="8">
        <v>10044</v>
      </c>
      <c r="O85" s="8">
        <v>8339</v>
      </c>
      <c r="P85" s="8">
        <v>9335</v>
      </c>
      <c r="Q85" s="8">
        <v>9598</v>
      </c>
      <c r="R85" s="8">
        <v>9324</v>
      </c>
      <c r="S85" s="8">
        <v>8986</v>
      </c>
      <c r="T85" s="8">
        <v>8314</v>
      </c>
      <c r="U85" s="8">
        <v>7950</v>
      </c>
      <c r="V85" s="8">
        <v>9297</v>
      </c>
      <c r="W85" s="8">
        <v>8712</v>
      </c>
      <c r="X85" s="8">
        <v>9412</v>
      </c>
      <c r="Y85" s="8">
        <v>10090</v>
      </c>
      <c r="Z85" s="8">
        <v>10396</v>
      </c>
      <c r="AA85" s="8">
        <v>9614</v>
      </c>
      <c r="AB85" s="8">
        <v>10198</v>
      </c>
      <c r="AC85" s="8">
        <v>9557</v>
      </c>
      <c r="AD85" s="8">
        <v>9758</v>
      </c>
      <c r="AE85" s="8">
        <v>9833</v>
      </c>
      <c r="AF85" s="8">
        <v>9885</v>
      </c>
      <c r="AG85" s="8">
        <v>8600</v>
      </c>
      <c r="AH85" s="8">
        <v>4462</v>
      </c>
      <c r="AI85" s="8">
        <v>3223</v>
      </c>
      <c r="AJ85" s="8">
        <v>3639</v>
      </c>
      <c r="AK85" s="8">
        <v>4166</v>
      </c>
      <c r="AL85" s="8">
        <v>6302</v>
      </c>
      <c r="AM85" s="8">
        <v>6503</v>
      </c>
      <c r="AN85" s="8">
        <v>7256</v>
      </c>
      <c r="AO85" s="8">
        <v>6773</v>
      </c>
      <c r="AP85" s="8">
        <v>8537</v>
      </c>
      <c r="AQ85" s="8">
        <v>8262</v>
      </c>
      <c r="AR85" s="8">
        <v>8009</v>
      </c>
      <c r="AS85" s="8">
        <v>7757</v>
      </c>
      <c r="AT85" s="8">
        <v>9034</v>
      </c>
      <c r="AU85" s="8">
        <v>7686</v>
      </c>
      <c r="AV85" s="8">
        <v>7344</v>
      </c>
      <c r="AW85" s="8">
        <v>5752</v>
      </c>
      <c r="AX85" s="8">
        <v>5745</v>
      </c>
      <c r="AY85" s="8">
        <v>5540</v>
      </c>
      <c r="AZ85" s="8">
        <v>6071</v>
      </c>
      <c r="BA85" s="8">
        <v>4709</v>
      </c>
      <c r="BB85" s="8">
        <v>4866</v>
      </c>
      <c r="BC85" s="8">
        <v>4570</v>
      </c>
      <c r="BD85" s="8">
        <v>4153</v>
      </c>
      <c r="BE85" s="8">
        <v>3544</v>
      </c>
      <c r="BF85" s="8">
        <v>4221</v>
      </c>
      <c r="BG85" s="8">
        <v>3777</v>
      </c>
      <c r="BH85" s="8">
        <v>3931</v>
      </c>
      <c r="BI85" s="8">
        <v>3686</v>
      </c>
      <c r="BJ85" s="93">
        <v>4039</v>
      </c>
      <c r="BK85" s="80">
        <v>3873</v>
      </c>
      <c r="BL85" s="8">
        <v>3479</v>
      </c>
      <c r="BM85" s="8">
        <v>3059</v>
      </c>
      <c r="BN85" s="93">
        <v>3690</v>
      </c>
      <c r="BO85" s="8">
        <v>4038</v>
      </c>
      <c r="BP85" s="8">
        <v>3556</v>
      </c>
      <c r="BQ85" s="8"/>
      <c r="BR85" s="9">
        <f>SUM(BF85:BG85)</f>
        <v>7998</v>
      </c>
      <c r="BS85" s="9">
        <f>SUM(BJ85:BK85)</f>
        <v>7912</v>
      </c>
      <c r="BT85" s="12">
        <f>(BS85-BR85)/BR85</f>
        <v>-1.0752688172043012E-2</v>
      </c>
      <c r="BU85" s="8"/>
      <c r="BV85" s="8"/>
      <c r="BW85" s="8"/>
      <c r="BX85" s="8"/>
      <c r="BY85" s="31">
        <f>SUM(AH85:AK85)</f>
        <v>15490</v>
      </c>
      <c r="CA85" s="9">
        <f>SUM(AL85:AO85)</f>
        <v>26834</v>
      </c>
      <c r="CC85" s="9">
        <f>SUM(AP85:AS85)</f>
        <v>32565</v>
      </c>
      <c r="CE85" s="9">
        <f>SUM(AT85:AW85)</f>
        <v>29816</v>
      </c>
      <c r="CF85" s="19">
        <f>CE85/CE$135</f>
        <v>2.0044760536507937E-2</v>
      </c>
      <c r="CG85" s="9">
        <f>SUM(AX85:BA85)</f>
        <v>22065</v>
      </c>
      <c r="CH85" s="12">
        <f>(CG85-CE85)/CE85</f>
        <v>-0.25996109471424739</v>
      </c>
      <c r="CI85" s="9">
        <f>SUM(BB85:BE85)</f>
        <v>17133</v>
      </c>
      <c r="CK85" s="9">
        <f>SUM(BF85:BI85)</f>
        <v>15615</v>
      </c>
      <c r="CM85" s="9">
        <f t="shared" si="2"/>
        <v>14450</v>
      </c>
    </row>
    <row r="86" spans="2:91" x14ac:dyDescent="0.25">
      <c r="D86" s="3" t="s">
        <v>18</v>
      </c>
      <c r="E86" s="4" t="s">
        <v>17</v>
      </c>
      <c r="F86" s="8">
        <v>8375</v>
      </c>
      <c r="G86" s="8">
        <v>9177</v>
      </c>
      <c r="H86" s="8">
        <v>8930</v>
      </c>
      <c r="I86" s="8">
        <v>8490</v>
      </c>
      <c r="J86" s="8">
        <v>8780</v>
      </c>
      <c r="K86" s="8">
        <v>8896</v>
      </c>
      <c r="L86" s="8">
        <v>8724</v>
      </c>
      <c r="M86" s="8">
        <v>8904</v>
      </c>
      <c r="N86" s="8">
        <v>10044</v>
      </c>
      <c r="O86" s="8">
        <v>8339</v>
      </c>
      <c r="P86" s="8">
        <v>9335</v>
      </c>
      <c r="Q86" s="8">
        <v>9598</v>
      </c>
      <c r="R86" s="8">
        <v>9324</v>
      </c>
      <c r="S86" s="8">
        <v>8986</v>
      </c>
      <c r="T86" s="8">
        <v>8314</v>
      </c>
      <c r="U86" s="8">
        <v>7950</v>
      </c>
      <c r="V86" s="8">
        <v>9297</v>
      </c>
      <c r="W86" s="8">
        <v>8712</v>
      </c>
      <c r="X86" s="8">
        <v>9412</v>
      </c>
      <c r="Y86" s="8">
        <v>10090</v>
      </c>
      <c r="Z86" s="8">
        <v>10396</v>
      </c>
      <c r="AA86" s="8">
        <v>9614</v>
      </c>
      <c r="AB86" s="8">
        <v>10198</v>
      </c>
      <c r="AC86" s="8">
        <v>9557</v>
      </c>
      <c r="AD86" s="8">
        <v>9758</v>
      </c>
      <c r="AE86" s="8">
        <v>9833</v>
      </c>
      <c r="AF86" s="8">
        <v>9885</v>
      </c>
      <c r="AG86" s="8">
        <v>8600</v>
      </c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93"/>
      <c r="BK86" s="73"/>
      <c r="BL86" s="8"/>
      <c r="BM86" s="8"/>
      <c r="BN86" s="93"/>
      <c r="BO86" s="8"/>
      <c r="BP86" s="8"/>
      <c r="BQ86" s="8"/>
      <c r="BR86" s="8"/>
      <c r="BS86" s="8"/>
      <c r="BT86" s="8"/>
      <c r="BU86" s="8"/>
      <c r="BV86" s="8"/>
      <c r="BW86" s="8"/>
      <c r="BX86" s="8"/>
      <c r="CE86" s="9"/>
      <c r="CG86" s="9"/>
      <c r="CI86" s="9"/>
      <c r="CK86" s="9"/>
      <c r="CM86" s="9">
        <f t="shared" si="2"/>
        <v>0</v>
      </c>
    </row>
    <row r="87" spans="2:91" x14ac:dyDescent="0.25">
      <c r="D87" s="3" t="s">
        <v>19</v>
      </c>
      <c r="E87" s="4" t="s">
        <v>20</v>
      </c>
      <c r="F87" s="8">
        <v>17</v>
      </c>
      <c r="G87" s="8">
        <v>17</v>
      </c>
      <c r="H87" s="8">
        <v>17</v>
      </c>
      <c r="I87" s="8">
        <v>17</v>
      </c>
      <c r="J87" s="8">
        <v>16</v>
      </c>
      <c r="K87" s="8">
        <v>16</v>
      </c>
      <c r="L87" s="8">
        <v>16</v>
      </c>
      <c r="M87" s="8">
        <v>15</v>
      </c>
      <c r="N87" s="8">
        <v>15</v>
      </c>
      <c r="O87" s="8">
        <v>15</v>
      </c>
      <c r="P87" s="8">
        <v>15</v>
      </c>
      <c r="Q87" s="8">
        <v>16</v>
      </c>
      <c r="R87" s="8">
        <v>14</v>
      </c>
      <c r="S87" s="8">
        <v>15</v>
      </c>
      <c r="T87" s="8">
        <v>14</v>
      </c>
      <c r="U87" s="8">
        <v>14</v>
      </c>
      <c r="V87" s="8">
        <v>14</v>
      </c>
      <c r="W87" s="8">
        <v>14</v>
      </c>
      <c r="X87" s="8">
        <v>14</v>
      </c>
      <c r="Y87" s="8">
        <v>13</v>
      </c>
      <c r="Z87" s="8">
        <v>13</v>
      </c>
      <c r="AA87" s="8">
        <v>14</v>
      </c>
      <c r="AB87" s="8">
        <v>14</v>
      </c>
      <c r="AC87" s="8">
        <v>14</v>
      </c>
      <c r="AD87" s="8">
        <v>14</v>
      </c>
      <c r="AE87" s="8">
        <v>14</v>
      </c>
      <c r="AF87" s="8">
        <v>14</v>
      </c>
      <c r="AG87" s="8">
        <v>14</v>
      </c>
      <c r="AH87" s="8">
        <v>14</v>
      </c>
      <c r="AI87" s="8">
        <v>14</v>
      </c>
      <c r="AJ87" s="8">
        <v>13</v>
      </c>
      <c r="AK87" s="8">
        <v>13</v>
      </c>
      <c r="AL87" s="8">
        <v>14</v>
      </c>
      <c r="AM87" s="8">
        <v>14</v>
      </c>
      <c r="AN87" s="8">
        <v>13</v>
      </c>
      <c r="AO87" s="8">
        <v>13</v>
      </c>
      <c r="AP87" s="8">
        <v>13</v>
      </c>
      <c r="AQ87" s="8">
        <v>13</v>
      </c>
      <c r="AR87" s="8">
        <v>13</v>
      </c>
      <c r="AS87" s="8">
        <v>13</v>
      </c>
      <c r="AT87" s="8">
        <v>13</v>
      </c>
      <c r="AU87" s="8">
        <v>13</v>
      </c>
      <c r="AV87" s="8">
        <v>13</v>
      </c>
      <c r="AW87" s="8">
        <v>13</v>
      </c>
      <c r="AX87" s="8">
        <v>13</v>
      </c>
      <c r="AY87" s="8">
        <v>12</v>
      </c>
      <c r="AZ87" s="8">
        <v>12</v>
      </c>
      <c r="BA87" s="8">
        <v>12</v>
      </c>
      <c r="BB87" s="8">
        <v>13</v>
      </c>
      <c r="BC87" s="8">
        <v>12</v>
      </c>
      <c r="BD87" s="8">
        <v>11</v>
      </c>
      <c r="BE87" s="8">
        <v>11</v>
      </c>
      <c r="BF87" s="8">
        <v>10</v>
      </c>
      <c r="BG87" s="8">
        <v>11</v>
      </c>
      <c r="BH87" s="8">
        <v>10</v>
      </c>
      <c r="BI87" s="8">
        <v>11</v>
      </c>
      <c r="BJ87" s="93">
        <v>10</v>
      </c>
      <c r="BK87" s="73">
        <v>10</v>
      </c>
      <c r="BL87" s="8">
        <v>10</v>
      </c>
      <c r="BM87" s="8">
        <v>10</v>
      </c>
      <c r="BN87" s="93">
        <v>10</v>
      </c>
      <c r="BO87" s="8">
        <v>10</v>
      </c>
      <c r="BP87" s="8">
        <v>10</v>
      </c>
      <c r="BQ87" s="8"/>
      <c r="BR87" s="8"/>
      <c r="BS87" s="8"/>
      <c r="BT87" s="8"/>
      <c r="BU87" s="8"/>
      <c r="BV87" s="8"/>
      <c r="BW87" s="8"/>
      <c r="BX87" s="8"/>
      <c r="CE87" s="9"/>
      <c r="CG87" s="9"/>
      <c r="CI87" s="9"/>
      <c r="CK87" s="9"/>
      <c r="CM87" s="9">
        <f t="shared" si="2"/>
        <v>40</v>
      </c>
    </row>
    <row r="88" spans="2:91" x14ac:dyDescent="0.25">
      <c r="B88" s="3">
        <v>255012700</v>
      </c>
      <c r="C88" s="3" t="s">
        <v>41</v>
      </c>
      <c r="D88" s="3" t="s">
        <v>14</v>
      </c>
      <c r="E88" s="4" t="s">
        <v>15</v>
      </c>
      <c r="F88" s="8">
        <v>29895000</v>
      </c>
      <c r="G88" s="8">
        <v>29110000</v>
      </c>
      <c r="H88" s="8">
        <v>28766000</v>
      </c>
      <c r="I88" s="8">
        <v>27253000</v>
      </c>
      <c r="J88" s="8">
        <v>27937000</v>
      </c>
      <c r="K88" s="8">
        <v>29281000</v>
      </c>
      <c r="L88" s="8">
        <v>28264000</v>
      </c>
      <c r="M88" s="8">
        <v>26781000</v>
      </c>
      <c r="N88" s="8">
        <v>29899000</v>
      </c>
      <c r="O88" s="8">
        <v>34482000</v>
      </c>
      <c r="P88" s="8">
        <v>35660000</v>
      </c>
      <c r="Q88" s="8">
        <v>39040000</v>
      </c>
      <c r="R88" s="8">
        <v>40341000</v>
      </c>
      <c r="S88" s="8">
        <v>46580000</v>
      </c>
      <c r="T88" s="8">
        <v>42991000</v>
      </c>
      <c r="U88" s="8">
        <v>42038000</v>
      </c>
      <c r="V88" s="8">
        <v>51254000</v>
      </c>
      <c r="W88" s="8">
        <v>49381000</v>
      </c>
      <c r="X88" s="8">
        <v>50500000</v>
      </c>
      <c r="Y88" s="8">
        <v>50244000</v>
      </c>
      <c r="Z88" s="8">
        <v>57297000</v>
      </c>
      <c r="AA88" s="8">
        <v>55585000</v>
      </c>
      <c r="AB88" s="8">
        <v>58261000</v>
      </c>
      <c r="AC88" s="8">
        <v>58526000</v>
      </c>
      <c r="AD88" s="8">
        <v>65333000</v>
      </c>
      <c r="AE88" s="8">
        <v>67757000</v>
      </c>
      <c r="AF88" s="8">
        <v>66246000</v>
      </c>
      <c r="AG88" s="8">
        <v>55705000</v>
      </c>
      <c r="AH88" s="8">
        <v>44088000</v>
      </c>
      <c r="AI88" s="8">
        <v>31793000</v>
      </c>
      <c r="AJ88" s="8">
        <v>27731000</v>
      </c>
      <c r="AK88" s="8">
        <v>31253000</v>
      </c>
      <c r="AL88" s="8">
        <v>40659000</v>
      </c>
      <c r="AM88" s="8">
        <v>45382000</v>
      </c>
      <c r="AN88" s="8">
        <v>47376000</v>
      </c>
      <c r="AO88" s="8">
        <v>51981000</v>
      </c>
      <c r="AP88" s="8">
        <v>62639000</v>
      </c>
      <c r="AQ88" s="8">
        <v>62660000</v>
      </c>
      <c r="AR88" s="8">
        <v>62756000</v>
      </c>
      <c r="AS88" s="8">
        <v>60094000</v>
      </c>
      <c r="AT88" s="8">
        <v>58364000</v>
      </c>
      <c r="AU88" s="8">
        <v>50768000</v>
      </c>
      <c r="AV88" s="8">
        <v>44735000</v>
      </c>
      <c r="AW88" s="8">
        <v>36811000</v>
      </c>
      <c r="AX88" s="8">
        <v>41613000</v>
      </c>
      <c r="AY88" s="8">
        <v>43695000</v>
      </c>
      <c r="AZ88" s="8">
        <v>45692000</v>
      </c>
      <c r="BA88" s="8">
        <v>45253000</v>
      </c>
      <c r="BB88" s="46">
        <v>49267000</v>
      </c>
      <c r="BC88" s="8">
        <v>45392000</v>
      </c>
      <c r="BD88" s="8">
        <v>43128000</v>
      </c>
      <c r="BE88" s="8">
        <v>40369000</v>
      </c>
      <c r="BF88" s="8">
        <v>46269000</v>
      </c>
      <c r="BG88" s="8">
        <v>42091000</v>
      </c>
      <c r="BH88" s="8">
        <v>42207000</v>
      </c>
      <c r="BI88" s="8">
        <v>35856000</v>
      </c>
      <c r="BJ88" s="93">
        <v>42895000</v>
      </c>
      <c r="BK88" s="80">
        <v>41760000</v>
      </c>
      <c r="BL88" s="8">
        <v>36028000</v>
      </c>
      <c r="BM88" s="8">
        <v>34199000</v>
      </c>
      <c r="BN88" s="93">
        <v>41824000</v>
      </c>
      <c r="BO88" s="8">
        <v>45044000</v>
      </c>
      <c r="BP88" s="8">
        <v>43698000</v>
      </c>
      <c r="BQ88" s="8"/>
      <c r="BR88" s="8"/>
      <c r="BS88" s="8"/>
      <c r="BT88" s="8"/>
      <c r="BU88" s="8"/>
      <c r="BV88" s="8"/>
      <c r="BW88" s="8"/>
      <c r="BX88" s="8"/>
      <c r="BY88" s="31">
        <f>SUM(AH88:AK88)</f>
        <v>134865000</v>
      </c>
      <c r="CA88" s="9">
        <f>SUM(AL88:AO88)</f>
        <v>185398000</v>
      </c>
      <c r="CC88" s="9">
        <f>SUM(AP88:AS88)</f>
        <v>248149000</v>
      </c>
      <c r="CE88" s="9">
        <f>SUM(AT88:AW88)</f>
        <v>190678000</v>
      </c>
      <c r="CG88" s="9">
        <f>SUM(AX88:BA88)</f>
        <v>176253000</v>
      </c>
      <c r="CH88" s="12">
        <f>(CG88-CE88)/CE88</f>
        <v>-7.5651097662027086E-2</v>
      </c>
      <c r="CI88" s="9">
        <f>SUM(BB88:BE88)</f>
        <v>178156000</v>
      </c>
      <c r="CK88" s="9">
        <f>SUM(BF88:BI88)</f>
        <v>166423000</v>
      </c>
      <c r="CM88" s="9">
        <f t="shared" si="2"/>
        <v>154882000</v>
      </c>
    </row>
    <row r="89" spans="2:91" x14ac:dyDescent="0.25">
      <c r="D89" s="3" t="s">
        <v>16</v>
      </c>
      <c r="E89" s="4" t="s">
        <v>17</v>
      </c>
      <c r="F89" s="8">
        <v>12372</v>
      </c>
      <c r="G89" s="8">
        <v>12097</v>
      </c>
      <c r="H89" s="8">
        <v>11616</v>
      </c>
      <c r="I89" s="8">
        <v>11516</v>
      </c>
      <c r="J89" s="8">
        <v>11995</v>
      </c>
      <c r="K89" s="8">
        <v>12327</v>
      </c>
      <c r="L89" s="8">
        <v>11465</v>
      </c>
      <c r="M89" s="8">
        <v>11185</v>
      </c>
      <c r="N89" s="8">
        <v>11851</v>
      </c>
      <c r="O89" s="8">
        <v>14473</v>
      </c>
      <c r="P89" s="8">
        <v>12737</v>
      </c>
      <c r="Q89" s="8">
        <v>13650</v>
      </c>
      <c r="R89" s="8">
        <v>14242</v>
      </c>
      <c r="S89" s="8">
        <v>15649</v>
      </c>
      <c r="T89" s="8">
        <v>14610</v>
      </c>
      <c r="U89" s="8">
        <v>13876</v>
      </c>
      <c r="V89" s="8">
        <v>18137</v>
      </c>
      <c r="W89" s="8">
        <v>16778</v>
      </c>
      <c r="X89" s="8">
        <v>16447</v>
      </c>
      <c r="Y89" s="8">
        <v>16296</v>
      </c>
      <c r="Z89" s="8">
        <v>18372</v>
      </c>
      <c r="AA89" s="8">
        <v>17468</v>
      </c>
      <c r="AB89" s="8">
        <v>18451</v>
      </c>
      <c r="AC89" s="8">
        <v>18234</v>
      </c>
      <c r="AD89" s="8">
        <v>20433</v>
      </c>
      <c r="AE89" s="8">
        <v>20294</v>
      </c>
      <c r="AF89" s="8">
        <v>19207</v>
      </c>
      <c r="AG89" s="8">
        <v>15964</v>
      </c>
      <c r="AH89" s="8">
        <v>12051</v>
      </c>
      <c r="AI89" s="8">
        <v>8587</v>
      </c>
      <c r="AJ89" s="8">
        <v>7538</v>
      </c>
      <c r="AK89" s="8">
        <v>8549</v>
      </c>
      <c r="AL89" s="8">
        <v>11912</v>
      </c>
      <c r="AM89" s="8">
        <v>13503</v>
      </c>
      <c r="AN89" s="8">
        <v>14671</v>
      </c>
      <c r="AO89" s="8">
        <v>15852</v>
      </c>
      <c r="AP89" s="8">
        <v>18907</v>
      </c>
      <c r="AQ89" s="8">
        <v>18958</v>
      </c>
      <c r="AR89" s="8">
        <v>18812</v>
      </c>
      <c r="AS89" s="8">
        <v>18233</v>
      </c>
      <c r="AT89" s="8">
        <v>18045</v>
      </c>
      <c r="AU89" s="8">
        <v>15412</v>
      </c>
      <c r="AV89" s="8">
        <v>13215</v>
      </c>
      <c r="AW89" s="8">
        <v>10784</v>
      </c>
      <c r="AX89" s="8">
        <v>12129</v>
      </c>
      <c r="AY89" s="8">
        <v>12841</v>
      </c>
      <c r="AZ89" s="8">
        <v>12944</v>
      </c>
      <c r="BA89" s="8">
        <v>13227</v>
      </c>
      <c r="BB89" s="8">
        <v>14074</v>
      </c>
      <c r="BC89" s="8">
        <v>12977</v>
      </c>
      <c r="BD89" s="8">
        <v>12816</v>
      </c>
      <c r="BE89" s="8">
        <v>11936</v>
      </c>
      <c r="BF89" s="8">
        <v>13583</v>
      </c>
      <c r="BG89" s="8">
        <v>11936</v>
      </c>
      <c r="BH89" s="8">
        <v>11872</v>
      </c>
      <c r="BI89" s="8">
        <v>10398</v>
      </c>
      <c r="BJ89" s="93">
        <v>13623</v>
      </c>
      <c r="BK89" s="80">
        <v>12959</v>
      </c>
      <c r="BL89" s="8">
        <v>10977</v>
      </c>
      <c r="BM89" s="8">
        <v>10838</v>
      </c>
      <c r="BN89" s="93">
        <v>12837</v>
      </c>
      <c r="BO89" s="8">
        <v>14579</v>
      </c>
      <c r="BP89" s="8">
        <v>13995</v>
      </c>
      <c r="BQ89" s="8"/>
      <c r="BR89" s="8"/>
      <c r="BS89" s="8"/>
      <c r="BT89" s="8"/>
      <c r="BU89" s="8"/>
      <c r="BV89" s="8"/>
      <c r="BW89" s="8"/>
      <c r="BX89" s="8"/>
      <c r="BY89" s="31">
        <f>SUM(AH89:AK89)</f>
        <v>36725</v>
      </c>
      <c r="CA89" s="9">
        <f>SUM(AL89:AO89)</f>
        <v>55938</v>
      </c>
      <c r="CC89" s="9">
        <f>SUM(AP89:AS89)</f>
        <v>74910</v>
      </c>
      <c r="CE89" s="9">
        <f>SUM(AT89:AW89)</f>
        <v>57456</v>
      </c>
      <c r="CF89" s="19">
        <f>CE89/CE$135</f>
        <v>3.8626635410034887E-2</v>
      </c>
      <c r="CG89" s="9">
        <f>SUM(AX89:BA89)</f>
        <v>51141</v>
      </c>
      <c r="CH89" s="12">
        <f>(CG89-CE89)/CE89</f>
        <v>-0.10991019214703425</v>
      </c>
      <c r="CI89" s="9">
        <f>SUM(BB89:BE89)</f>
        <v>51803</v>
      </c>
      <c r="CK89" s="9">
        <f>SUM(BF89:BI89)</f>
        <v>47789</v>
      </c>
      <c r="CM89" s="9">
        <f t="shared" si="2"/>
        <v>48397</v>
      </c>
    </row>
    <row r="90" spans="2:91" x14ac:dyDescent="0.25">
      <c r="D90" s="3" t="s">
        <v>18</v>
      </c>
      <c r="E90" s="4" t="s">
        <v>17</v>
      </c>
      <c r="F90" s="8">
        <v>12372</v>
      </c>
      <c r="G90" s="8">
        <v>12097</v>
      </c>
      <c r="H90" s="8">
        <v>11616</v>
      </c>
      <c r="I90" s="8">
        <v>11516</v>
      </c>
      <c r="J90" s="8">
        <v>11995</v>
      </c>
      <c r="K90" s="8">
        <v>12327</v>
      </c>
      <c r="L90" s="8">
        <v>11465</v>
      </c>
      <c r="M90" s="8">
        <v>11185</v>
      </c>
      <c r="N90" s="8">
        <v>11851</v>
      </c>
      <c r="O90" s="8">
        <v>14473</v>
      </c>
      <c r="P90" s="8">
        <v>12737</v>
      </c>
      <c r="Q90" s="8">
        <v>13650</v>
      </c>
      <c r="R90" s="8">
        <v>14242</v>
      </c>
      <c r="S90" s="8">
        <v>15649</v>
      </c>
      <c r="T90" s="8">
        <v>14610</v>
      </c>
      <c r="U90" s="8">
        <v>13876</v>
      </c>
      <c r="V90" s="8">
        <v>18137</v>
      </c>
      <c r="W90" s="8">
        <v>16778</v>
      </c>
      <c r="X90" s="8">
        <v>16447</v>
      </c>
      <c r="Y90" s="8">
        <v>16296</v>
      </c>
      <c r="Z90" s="8">
        <v>18372</v>
      </c>
      <c r="AA90" s="8">
        <v>17468</v>
      </c>
      <c r="AB90" s="8">
        <v>18451</v>
      </c>
      <c r="AC90" s="8">
        <v>18234</v>
      </c>
      <c r="AD90" s="8">
        <v>20433</v>
      </c>
      <c r="AE90" s="8">
        <v>20294</v>
      </c>
      <c r="AF90" s="8">
        <v>19207</v>
      </c>
      <c r="AG90" s="8">
        <v>15964</v>
      </c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93"/>
      <c r="BK90" s="73"/>
      <c r="BL90" s="8"/>
      <c r="BM90" s="8"/>
      <c r="BN90" s="93"/>
      <c r="BO90" s="8"/>
      <c r="BP90" s="8"/>
      <c r="BQ90" s="8"/>
      <c r="BR90" s="8"/>
      <c r="BS90" s="8"/>
      <c r="BT90" s="8"/>
      <c r="BU90" s="8"/>
      <c r="BV90" s="8"/>
      <c r="BW90" s="8"/>
      <c r="BX90" s="8"/>
      <c r="CE90" s="9"/>
      <c r="CG90" s="9"/>
      <c r="CI90" s="9"/>
      <c r="CK90" s="9"/>
      <c r="CM90" s="9">
        <f t="shared" si="2"/>
        <v>0</v>
      </c>
    </row>
    <row r="91" spans="2:91" x14ac:dyDescent="0.25">
      <c r="D91" s="3" t="s">
        <v>19</v>
      </c>
      <c r="E91" s="4" t="s">
        <v>20</v>
      </c>
      <c r="F91" s="8">
        <v>31</v>
      </c>
      <c r="G91" s="8">
        <v>31</v>
      </c>
      <c r="H91" s="8">
        <v>31</v>
      </c>
      <c r="I91" s="8">
        <v>31</v>
      </c>
      <c r="J91" s="8">
        <v>30</v>
      </c>
      <c r="K91" s="8">
        <v>30</v>
      </c>
      <c r="L91" s="8">
        <v>30</v>
      </c>
      <c r="M91" s="8">
        <v>29</v>
      </c>
      <c r="N91" s="8">
        <v>31</v>
      </c>
      <c r="O91" s="8">
        <v>32</v>
      </c>
      <c r="P91" s="8">
        <v>32</v>
      </c>
      <c r="Q91" s="8">
        <v>32</v>
      </c>
      <c r="R91" s="8">
        <v>30</v>
      </c>
      <c r="S91" s="8">
        <v>31</v>
      </c>
      <c r="T91" s="8">
        <v>32</v>
      </c>
      <c r="U91" s="8">
        <v>32</v>
      </c>
      <c r="V91" s="8">
        <v>31</v>
      </c>
      <c r="W91" s="8">
        <v>30</v>
      </c>
      <c r="X91" s="8">
        <v>30</v>
      </c>
      <c r="Y91" s="8">
        <v>30</v>
      </c>
      <c r="Z91" s="8">
        <v>30</v>
      </c>
      <c r="AA91" s="8">
        <v>29</v>
      </c>
      <c r="AB91" s="8">
        <v>31</v>
      </c>
      <c r="AC91" s="8">
        <v>30</v>
      </c>
      <c r="AD91" s="8">
        <v>31</v>
      </c>
      <c r="AE91" s="8">
        <v>31</v>
      </c>
      <c r="AF91" s="8">
        <v>30</v>
      </c>
      <c r="AG91" s="8">
        <v>29</v>
      </c>
      <c r="AH91" s="8">
        <v>30</v>
      </c>
      <c r="AI91" s="8">
        <v>30</v>
      </c>
      <c r="AJ91" s="8">
        <v>29</v>
      </c>
      <c r="AK91" s="8">
        <v>29</v>
      </c>
      <c r="AL91" s="8">
        <v>29</v>
      </c>
      <c r="AM91" s="8">
        <v>29</v>
      </c>
      <c r="AN91" s="8">
        <v>27</v>
      </c>
      <c r="AO91" s="8">
        <v>28</v>
      </c>
      <c r="AP91" s="8">
        <v>28</v>
      </c>
      <c r="AQ91" s="8">
        <v>26</v>
      </c>
      <c r="AR91" s="8">
        <v>27</v>
      </c>
      <c r="AS91" s="8">
        <v>27</v>
      </c>
      <c r="AT91" s="8">
        <v>29</v>
      </c>
      <c r="AU91" s="8">
        <v>27</v>
      </c>
      <c r="AV91" s="8">
        <v>27</v>
      </c>
      <c r="AW91" s="8">
        <v>27</v>
      </c>
      <c r="AX91" s="8">
        <v>27</v>
      </c>
      <c r="AY91" s="8">
        <v>27</v>
      </c>
      <c r="AZ91" s="8">
        <v>26</v>
      </c>
      <c r="BA91" s="8">
        <v>26</v>
      </c>
      <c r="BB91" s="8">
        <v>28</v>
      </c>
      <c r="BC91" s="8">
        <v>27</v>
      </c>
      <c r="BD91" s="8">
        <v>27</v>
      </c>
      <c r="BE91" s="8">
        <v>27</v>
      </c>
      <c r="BF91" s="8">
        <v>25</v>
      </c>
      <c r="BG91" s="8">
        <v>25</v>
      </c>
      <c r="BH91" s="8">
        <v>25</v>
      </c>
      <c r="BI91" s="8">
        <v>23</v>
      </c>
      <c r="BJ91" s="93">
        <v>24</v>
      </c>
      <c r="BK91" s="73">
        <v>25</v>
      </c>
      <c r="BL91" s="8">
        <v>25</v>
      </c>
      <c r="BM91" s="8">
        <v>24</v>
      </c>
      <c r="BN91" s="93">
        <v>23</v>
      </c>
      <c r="BO91" s="8">
        <v>23</v>
      </c>
      <c r="BP91" s="8">
        <v>23</v>
      </c>
      <c r="BQ91" s="8"/>
      <c r="BR91" s="8"/>
      <c r="BS91" s="8"/>
      <c r="BT91" s="8"/>
      <c r="BU91" s="8"/>
      <c r="BV91" s="8"/>
      <c r="BW91" s="8"/>
      <c r="BX91" s="8"/>
      <c r="CE91" s="9"/>
      <c r="CG91" s="9"/>
      <c r="CI91" s="9"/>
      <c r="CK91" s="9"/>
      <c r="CM91" s="9">
        <f t="shared" si="2"/>
        <v>98</v>
      </c>
    </row>
    <row r="92" spans="2:91" x14ac:dyDescent="0.25">
      <c r="B92" s="3">
        <v>255012800</v>
      </c>
      <c r="C92" s="3" t="s">
        <v>42</v>
      </c>
      <c r="D92" s="3" t="s">
        <v>14</v>
      </c>
      <c r="E92" s="4" t="s">
        <v>15</v>
      </c>
      <c r="F92" s="8">
        <v>66132000</v>
      </c>
      <c r="G92" s="8">
        <v>68118000</v>
      </c>
      <c r="H92" s="8">
        <v>67627000</v>
      </c>
      <c r="I92" s="8">
        <v>65669000</v>
      </c>
      <c r="J92" s="8">
        <v>70165000</v>
      </c>
      <c r="K92" s="8">
        <v>70548000</v>
      </c>
      <c r="L92" s="8">
        <v>67415700</v>
      </c>
      <c r="M92" s="8">
        <v>63728000</v>
      </c>
      <c r="N92" s="8">
        <v>76235000</v>
      </c>
      <c r="O92" s="8">
        <v>78402000</v>
      </c>
      <c r="P92" s="8">
        <v>79368000</v>
      </c>
      <c r="Q92" s="8">
        <v>75928000</v>
      </c>
      <c r="R92" s="8">
        <v>88336000</v>
      </c>
      <c r="S92" s="8">
        <v>91076000</v>
      </c>
      <c r="T92" s="8">
        <v>84410000</v>
      </c>
      <c r="U92" s="8">
        <v>85619000</v>
      </c>
      <c r="V92" s="8">
        <v>9841000</v>
      </c>
      <c r="W92" s="8">
        <v>88072000</v>
      </c>
      <c r="X92" s="8">
        <v>103550000</v>
      </c>
      <c r="Y92" s="8">
        <v>104478000</v>
      </c>
      <c r="Z92" s="8">
        <v>114683000</v>
      </c>
      <c r="AA92" s="8">
        <v>116122000</v>
      </c>
      <c r="AB92" s="8">
        <v>119580000</v>
      </c>
      <c r="AC92" s="8">
        <v>113144000</v>
      </c>
      <c r="AD92" s="8">
        <v>114499000</v>
      </c>
      <c r="AE92" s="8">
        <v>131300000</v>
      </c>
      <c r="AF92" s="8">
        <v>133254000</v>
      </c>
      <c r="AG92" s="8">
        <v>99200000</v>
      </c>
      <c r="AH92" s="8">
        <v>74837000</v>
      </c>
      <c r="AI92" s="8">
        <v>58948000</v>
      </c>
      <c r="AJ92" s="8">
        <v>49969000</v>
      </c>
      <c r="AK92" s="8">
        <v>47337000</v>
      </c>
      <c r="AL92" s="8">
        <v>60595000</v>
      </c>
      <c r="AM92" s="8">
        <v>71371000</v>
      </c>
      <c r="AN92" s="8">
        <v>78140000</v>
      </c>
      <c r="AO92" s="8">
        <v>79581000</v>
      </c>
      <c r="AP92" s="8">
        <v>96272000</v>
      </c>
      <c r="AQ92" s="8">
        <v>99532000</v>
      </c>
      <c r="AR92" s="8">
        <v>100547000</v>
      </c>
      <c r="AS92" s="8">
        <v>95147000</v>
      </c>
      <c r="AT92" s="8">
        <v>107972000</v>
      </c>
      <c r="AU92" s="8">
        <v>101860000</v>
      </c>
      <c r="AV92" s="8">
        <v>94531000</v>
      </c>
      <c r="AW92" s="8">
        <v>78491000</v>
      </c>
      <c r="AX92" s="8">
        <v>88936000</v>
      </c>
      <c r="AY92" s="8">
        <v>91442000</v>
      </c>
      <c r="AZ92" s="8">
        <v>85769000</v>
      </c>
      <c r="BA92" s="8">
        <v>81647000</v>
      </c>
      <c r="BB92" s="8">
        <v>88690000</v>
      </c>
      <c r="BC92" s="8">
        <v>89778000</v>
      </c>
      <c r="BD92" s="8">
        <v>85795000</v>
      </c>
      <c r="BE92" s="8">
        <v>86344000</v>
      </c>
      <c r="BF92" s="8">
        <v>92325000</v>
      </c>
      <c r="BG92" s="8">
        <v>91811000</v>
      </c>
      <c r="BH92" s="8">
        <v>87459000</v>
      </c>
      <c r="BI92" s="8">
        <v>80062000</v>
      </c>
      <c r="BJ92" s="93">
        <v>89211000</v>
      </c>
      <c r="BK92" s="80">
        <v>88293000</v>
      </c>
      <c r="BL92" s="8">
        <v>83928000</v>
      </c>
      <c r="BM92" s="8">
        <v>78572000</v>
      </c>
      <c r="BN92" s="93">
        <v>89358000</v>
      </c>
      <c r="BO92" s="8">
        <v>85415000</v>
      </c>
      <c r="BP92" s="8">
        <v>81069000</v>
      </c>
      <c r="BQ92" s="8"/>
      <c r="BR92" s="8"/>
      <c r="BS92" s="8"/>
      <c r="BT92" s="8"/>
      <c r="BU92" s="8"/>
      <c r="BV92" s="8"/>
      <c r="BW92" s="8"/>
      <c r="BX92" s="8"/>
      <c r="BY92" s="31">
        <f>SUM(AH92:AK92)</f>
        <v>231091000</v>
      </c>
      <c r="CA92" s="9">
        <f>SUM(AL92:AO92)</f>
        <v>289687000</v>
      </c>
      <c r="CC92" s="9">
        <f>SUM(AP92:AS92)</f>
        <v>391498000</v>
      </c>
      <c r="CE92" s="9">
        <f>SUM(AT92:AW92)</f>
        <v>382854000</v>
      </c>
      <c r="CG92" s="9">
        <f>SUM(AX92:BA92)</f>
        <v>347794000</v>
      </c>
      <c r="CH92" s="12">
        <f>(CG92-CE92)/CE92</f>
        <v>-9.1575378603854216E-2</v>
      </c>
      <c r="CI92" s="9">
        <f>SUM(BB92:BE92)</f>
        <v>350607000</v>
      </c>
      <c r="CK92" s="9">
        <f>SUM(BF92:BI92)</f>
        <v>351657000</v>
      </c>
      <c r="CM92" s="9">
        <f t="shared" si="2"/>
        <v>340004000</v>
      </c>
    </row>
    <row r="93" spans="2:91" x14ac:dyDescent="0.25">
      <c r="D93" s="3" t="s">
        <v>16</v>
      </c>
      <c r="E93" s="4" t="s">
        <v>17</v>
      </c>
      <c r="F93" s="8">
        <v>30004</v>
      </c>
      <c r="G93" s="8">
        <v>32023</v>
      </c>
      <c r="H93" s="8">
        <v>31885</v>
      </c>
      <c r="I93" s="8">
        <v>29339</v>
      </c>
      <c r="J93" s="8">
        <v>32125</v>
      </c>
      <c r="K93" s="8">
        <v>31307</v>
      </c>
      <c r="L93" s="8">
        <v>30841</v>
      </c>
      <c r="M93" s="8">
        <v>27939</v>
      </c>
      <c r="N93" s="8">
        <v>32533</v>
      </c>
      <c r="O93" s="8">
        <v>33274</v>
      </c>
      <c r="P93" s="8">
        <v>33239</v>
      </c>
      <c r="Q93" s="8">
        <v>30290</v>
      </c>
      <c r="R93" s="8">
        <v>34968</v>
      </c>
      <c r="S93" s="8">
        <v>33775</v>
      </c>
      <c r="T93" s="8">
        <v>31621</v>
      </c>
      <c r="U93" s="8">
        <v>30417</v>
      </c>
      <c r="V93" s="8">
        <v>34147</v>
      </c>
      <c r="W93" s="8">
        <v>30834</v>
      </c>
      <c r="X93" s="8">
        <v>39668</v>
      </c>
      <c r="Y93" s="8">
        <v>36517</v>
      </c>
      <c r="Z93" s="8">
        <v>40842</v>
      </c>
      <c r="AA93" s="8">
        <v>39583</v>
      </c>
      <c r="AB93" s="8">
        <v>40036</v>
      </c>
      <c r="AC93" s="8">
        <v>38469</v>
      </c>
      <c r="AD93" s="8">
        <v>36711</v>
      </c>
      <c r="AE93" s="8">
        <v>44056</v>
      </c>
      <c r="AF93" s="8">
        <v>43789</v>
      </c>
      <c r="AG93" s="8">
        <v>29959</v>
      </c>
      <c r="AH93" s="8">
        <v>22650</v>
      </c>
      <c r="AI93" s="8">
        <v>17650</v>
      </c>
      <c r="AJ93" s="8">
        <v>15771</v>
      </c>
      <c r="AK93" s="8">
        <v>15439</v>
      </c>
      <c r="AL93" s="8">
        <v>19936</v>
      </c>
      <c r="AM93" s="8">
        <v>22930</v>
      </c>
      <c r="AN93" s="8">
        <v>24853</v>
      </c>
      <c r="AO93" s="8">
        <v>25536</v>
      </c>
      <c r="AP93" s="8">
        <v>29766</v>
      </c>
      <c r="AQ93" s="8">
        <v>30446</v>
      </c>
      <c r="AR93" s="8">
        <v>30192</v>
      </c>
      <c r="AS93" s="8">
        <v>28864</v>
      </c>
      <c r="AT93" s="8">
        <v>32904</v>
      </c>
      <c r="AU93" s="8">
        <v>31746</v>
      </c>
      <c r="AV93" s="8">
        <v>28988</v>
      </c>
      <c r="AW93" s="8">
        <v>23564</v>
      </c>
      <c r="AX93" s="8">
        <v>27084</v>
      </c>
      <c r="AY93" s="8">
        <v>29974</v>
      </c>
      <c r="AZ93" s="8">
        <v>28151</v>
      </c>
      <c r="BA93" s="8">
        <v>25793</v>
      </c>
      <c r="BB93" s="8">
        <v>29079</v>
      </c>
      <c r="BC93" s="8">
        <v>29314</v>
      </c>
      <c r="BD93" s="8">
        <v>28017</v>
      </c>
      <c r="BE93" s="8">
        <v>28205</v>
      </c>
      <c r="BF93" s="8">
        <v>29660</v>
      </c>
      <c r="BG93" s="8">
        <v>30134</v>
      </c>
      <c r="BH93" s="8">
        <v>29173</v>
      </c>
      <c r="BI93" s="8">
        <v>27234</v>
      </c>
      <c r="BJ93" s="93">
        <v>28292</v>
      </c>
      <c r="BK93" s="80">
        <v>29010</v>
      </c>
      <c r="BL93" s="8">
        <v>26477</v>
      </c>
      <c r="BM93" s="8">
        <v>24923</v>
      </c>
      <c r="BN93" s="93">
        <v>28632</v>
      </c>
      <c r="BO93" s="8">
        <v>27920</v>
      </c>
      <c r="BP93" s="8">
        <v>25137</v>
      </c>
      <c r="BQ93" s="8"/>
      <c r="BR93" s="8"/>
      <c r="BS93" s="8"/>
      <c r="BT93" s="8"/>
      <c r="BU93" s="8"/>
      <c r="BV93" s="8"/>
      <c r="BW93" s="8"/>
      <c r="BX93" s="8"/>
      <c r="BY93" s="31">
        <f>SUM(AH93:AK93)</f>
        <v>71510</v>
      </c>
      <c r="CA93" s="9">
        <f>SUM(AL93:AO93)</f>
        <v>93255</v>
      </c>
      <c r="CC93" s="9">
        <f>SUM(AP93:AS93)</f>
        <v>119268</v>
      </c>
      <c r="CE93" s="9">
        <f>SUM(AT93:AW93)</f>
        <v>117202</v>
      </c>
      <c r="CF93" s="19">
        <f>CE93/CE$135</f>
        <v>7.8792796632673842E-2</v>
      </c>
      <c r="CG93" s="9">
        <f>SUM(AX93:BA93)</f>
        <v>111002</v>
      </c>
      <c r="CH93" s="12">
        <f>(CG93-CE93)/CE93</f>
        <v>-5.2900121158342008E-2</v>
      </c>
      <c r="CI93" s="9">
        <f>SUM(BB93:BE93)</f>
        <v>114615</v>
      </c>
      <c r="CK93" s="9">
        <f>SUM(BF93:BI93)</f>
        <v>116201</v>
      </c>
      <c r="CM93" s="9">
        <f t="shared" si="2"/>
        <v>108702</v>
      </c>
    </row>
    <row r="94" spans="2:91" x14ac:dyDescent="0.25">
      <c r="D94" s="3" t="s">
        <v>18</v>
      </c>
      <c r="E94" s="4" t="s">
        <v>17</v>
      </c>
      <c r="F94" s="8">
        <v>30004</v>
      </c>
      <c r="G94" s="8">
        <v>32023</v>
      </c>
      <c r="H94" s="8">
        <v>31885</v>
      </c>
      <c r="I94" s="8">
        <v>29339</v>
      </c>
      <c r="J94" s="8">
        <v>32125</v>
      </c>
      <c r="K94" s="8">
        <v>31307</v>
      </c>
      <c r="L94" s="8">
        <v>30841</v>
      </c>
      <c r="M94" s="8">
        <v>27939</v>
      </c>
      <c r="N94" s="8">
        <v>32533</v>
      </c>
      <c r="O94" s="8">
        <v>33274</v>
      </c>
      <c r="P94" s="8">
        <v>33239</v>
      </c>
      <c r="Q94" s="8">
        <v>30290</v>
      </c>
      <c r="R94" s="8">
        <v>34968</v>
      </c>
      <c r="S94" s="8">
        <v>33775</v>
      </c>
      <c r="T94" s="8">
        <v>31621</v>
      </c>
      <c r="U94" s="8">
        <v>30417</v>
      </c>
      <c r="V94" s="8">
        <v>34147</v>
      </c>
      <c r="W94" s="8">
        <v>30834</v>
      </c>
      <c r="X94" s="8">
        <v>39668</v>
      </c>
      <c r="Y94" s="8">
        <v>36517</v>
      </c>
      <c r="Z94" s="8">
        <v>40842</v>
      </c>
      <c r="AA94" s="8">
        <v>39583</v>
      </c>
      <c r="AB94" s="8">
        <v>40036</v>
      </c>
      <c r="AC94" s="8">
        <v>38469</v>
      </c>
      <c r="AD94" s="8">
        <v>36711</v>
      </c>
      <c r="AE94" s="8">
        <v>44056</v>
      </c>
      <c r="AF94" s="8">
        <v>43789</v>
      </c>
      <c r="AG94" s="8">
        <v>29959</v>
      </c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93"/>
      <c r="BK94" s="73"/>
      <c r="BL94" s="8"/>
      <c r="BM94" s="8"/>
      <c r="BN94" s="93"/>
      <c r="BO94" s="8"/>
      <c r="BP94" s="8"/>
      <c r="BQ94" s="8"/>
      <c r="BR94" s="8"/>
      <c r="BS94" s="8"/>
      <c r="BT94" s="8"/>
      <c r="BU94" s="8"/>
      <c r="BV94" s="8"/>
      <c r="BW94" s="8"/>
      <c r="BX94" s="8"/>
      <c r="CE94" s="9"/>
      <c r="CG94" s="9"/>
      <c r="CI94" s="9"/>
      <c r="CK94" s="9"/>
      <c r="CM94" s="9">
        <f t="shared" si="2"/>
        <v>0</v>
      </c>
    </row>
    <row r="95" spans="2:91" x14ac:dyDescent="0.25">
      <c r="D95" s="3" t="s">
        <v>19</v>
      </c>
      <c r="E95" s="4" t="s">
        <v>20</v>
      </c>
      <c r="F95" s="8">
        <v>49</v>
      </c>
      <c r="G95" s="8">
        <v>49</v>
      </c>
      <c r="H95" s="8">
        <v>49</v>
      </c>
      <c r="I95" s="8">
        <v>49</v>
      </c>
      <c r="J95" s="8">
        <v>46</v>
      </c>
      <c r="K95" s="8">
        <v>46</v>
      </c>
      <c r="L95" s="8">
        <v>46</v>
      </c>
      <c r="M95" s="8">
        <v>44</v>
      </c>
      <c r="N95" s="8">
        <v>46</v>
      </c>
      <c r="O95" s="8">
        <v>46</v>
      </c>
      <c r="P95" s="8">
        <v>46</v>
      </c>
      <c r="Q95" s="8">
        <v>44</v>
      </c>
      <c r="R95" s="8">
        <v>44</v>
      </c>
      <c r="S95" s="8">
        <v>42</v>
      </c>
      <c r="T95" s="8">
        <v>42</v>
      </c>
      <c r="U95" s="8">
        <v>43</v>
      </c>
      <c r="V95" s="8">
        <v>40</v>
      </c>
      <c r="W95" s="8">
        <v>40</v>
      </c>
      <c r="X95" s="8">
        <v>40</v>
      </c>
      <c r="Y95" s="8">
        <v>40</v>
      </c>
      <c r="Z95" s="8">
        <v>42</v>
      </c>
      <c r="AA95" s="8">
        <v>41</v>
      </c>
      <c r="AB95" s="8">
        <v>41</v>
      </c>
      <c r="AC95" s="8">
        <v>42</v>
      </c>
      <c r="AD95" s="8">
        <v>39</v>
      </c>
      <c r="AE95" s="8">
        <v>40</v>
      </c>
      <c r="AF95" s="8">
        <v>40</v>
      </c>
      <c r="AG95" s="8">
        <v>40</v>
      </c>
      <c r="AH95" s="8">
        <v>40</v>
      </c>
      <c r="AI95" s="8">
        <v>40</v>
      </c>
      <c r="AJ95" s="8">
        <v>38</v>
      </c>
      <c r="AK95" s="8">
        <v>39</v>
      </c>
      <c r="AL95" s="8">
        <v>36</v>
      </c>
      <c r="AM95" s="8">
        <v>37</v>
      </c>
      <c r="AN95" s="8">
        <v>37</v>
      </c>
      <c r="AO95" s="8">
        <v>36</v>
      </c>
      <c r="AP95" s="8">
        <v>37</v>
      </c>
      <c r="AQ95" s="8">
        <v>35</v>
      </c>
      <c r="AR95" s="8">
        <v>37</v>
      </c>
      <c r="AS95" s="8">
        <v>39</v>
      </c>
      <c r="AT95" s="8">
        <v>40</v>
      </c>
      <c r="AU95" s="8">
        <v>39</v>
      </c>
      <c r="AV95" s="8">
        <v>39</v>
      </c>
      <c r="AW95" s="8">
        <v>39</v>
      </c>
      <c r="AX95" s="8">
        <v>38</v>
      </c>
      <c r="AY95" s="8">
        <v>37</v>
      </c>
      <c r="AZ95" s="8">
        <v>37</v>
      </c>
      <c r="BA95" s="8">
        <v>37</v>
      </c>
      <c r="BB95" s="8">
        <v>39</v>
      </c>
      <c r="BC95" s="8">
        <v>39</v>
      </c>
      <c r="BD95" s="8">
        <v>39</v>
      </c>
      <c r="BE95" s="8">
        <v>39</v>
      </c>
      <c r="BF95" s="8">
        <v>39</v>
      </c>
      <c r="BG95" s="8">
        <v>39</v>
      </c>
      <c r="BH95" s="8">
        <v>39</v>
      </c>
      <c r="BI95" s="8">
        <v>38</v>
      </c>
      <c r="BJ95" s="93">
        <v>38</v>
      </c>
      <c r="BK95" s="73">
        <v>38</v>
      </c>
      <c r="BL95" s="8">
        <v>37</v>
      </c>
      <c r="BM95" s="8">
        <v>37</v>
      </c>
      <c r="BN95" s="93">
        <v>36</v>
      </c>
      <c r="BO95" s="8">
        <v>36</v>
      </c>
      <c r="BP95" s="8">
        <v>36</v>
      </c>
      <c r="BQ95" s="8"/>
      <c r="BR95" s="8"/>
      <c r="BS95" s="8"/>
      <c r="BT95" s="8"/>
      <c r="BU95" s="8"/>
      <c r="BV95" s="8"/>
      <c r="BW95" s="8"/>
      <c r="BX95" s="8"/>
      <c r="CE95" s="9"/>
      <c r="CG95" s="9"/>
      <c r="CI95" s="9"/>
      <c r="CK95" s="9"/>
      <c r="CM95" s="9">
        <f t="shared" si="2"/>
        <v>150</v>
      </c>
    </row>
    <row r="96" spans="2:91" x14ac:dyDescent="0.25">
      <c r="B96" s="3">
        <v>255012900</v>
      </c>
      <c r="C96" s="3" t="s">
        <v>43</v>
      </c>
      <c r="D96" s="3" t="s">
        <v>14</v>
      </c>
      <c r="E96" s="4" t="s">
        <v>15</v>
      </c>
      <c r="F96" s="8">
        <v>71971000</v>
      </c>
      <c r="G96" s="8">
        <v>74499000</v>
      </c>
      <c r="H96" s="8">
        <v>73280000</v>
      </c>
      <c r="I96" s="8">
        <v>76457000</v>
      </c>
      <c r="J96" s="8">
        <v>88845000</v>
      </c>
      <c r="K96" s="8">
        <v>87117000</v>
      </c>
      <c r="L96" s="8">
        <v>81287000</v>
      </c>
      <c r="M96" s="8">
        <v>83119000</v>
      </c>
      <c r="N96" s="8">
        <v>90480000</v>
      </c>
      <c r="O96" s="8">
        <v>89188000</v>
      </c>
      <c r="P96" s="8">
        <v>84810000</v>
      </c>
      <c r="Q96" s="8">
        <v>85335000</v>
      </c>
      <c r="R96" s="8">
        <v>86881000</v>
      </c>
      <c r="S96" s="8">
        <v>89199000</v>
      </c>
      <c r="T96" s="8">
        <v>75611000</v>
      </c>
      <c r="U96" s="8">
        <v>83331000</v>
      </c>
      <c r="V96" s="8">
        <v>95778000</v>
      </c>
      <c r="W96" s="8">
        <v>101280000</v>
      </c>
      <c r="X96" s="8">
        <v>102262000</v>
      </c>
      <c r="Y96" s="8">
        <v>107431000</v>
      </c>
      <c r="Z96" s="8">
        <v>122472000</v>
      </c>
      <c r="AA96" s="8">
        <v>117790000</v>
      </c>
      <c r="AB96" s="8">
        <v>115314000</v>
      </c>
      <c r="AC96" s="8">
        <v>115449000</v>
      </c>
      <c r="AD96" s="8">
        <v>128931000</v>
      </c>
      <c r="AE96" s="8">
        <v>127828000</v>
      </c>
      <c r="AF96" s="8">
        <v>115845000</v>
      </c>
      <c r="AG96" s="8">
        <v>92989000</v>
      </c>
      <c r="AH96" s="8">
        <v>76997000</v>
      </c>
      <c r="AI96" s="8">
        <v>83471000</v>
      </c>
      <c r="AJ96" s="8">
        <v>85937000</v>
      </c>
      <c r="AK96" s="8">
        <v>90077000</v>
      </c>
      <c r="AL96" s="8">
        <v>103269000</v>
      </c>
      <c r="AM96" s="8">
        <v>108161000</v>
      </c>
      <c r="AN96" s="8">
        <v>113637000</v>
      </c>
      <c r="AO96" s="8">
        <v>119312000</v>
      </c>
      <c r="AP96" s="8">
        <v>127057000</v>
      </c>
      <c r="AQ96" s="8">
        <v>127931000</v>
      </c>
      <c r="AR96" s="8">
        <v>127396000</v>
      </c>
      <c r="AS96" s="8">
        <v>130953000</v>
      </c>
      <c r="AT96" s="8">
        <v>138915700</v>
      </c>
      <c r="AU96" s="8">
        <v>131151000</v>
      </c>
      <c r="AV96" s="8">
        <v>134652000</v>
      </c>
      <c r="AW96" s="8">
        <v>123034000</v>
      </c>
      <c r="AX96" s="8">
        <v>120665000</v>
      </c>
      <c r="AY96" s="8">
        <v>127402000</v>
      </c>
      <c r="AZ96" s="8">
        <v>127853000</v>
      </c>
      <c r="BA96" s="8">
        <v>118671000</v>
      </c>
      <c r="BB96" s="8">
        <v>131596000</v>
      </c>
      <c r="BC96" s="8">
        <v>126663000</v>
      </c>
      <c r="BD96" s="8">
        <v>131720000</v>
      </c>
      <c r="BE96" s="8">
        <v>132387000</v>
      </c>
      <c r="BF96" s="8">
        <v>143791000</v>
      </c>
      <c r="BG96" s="8">
        <v>137698000</v>
      </c>
      <c r="BH96" s="8">
        <v>135388000</v>
      </c>
      <c r="BI96" s="8">
        <v>134405000</v>
      </c>
      <c r="BJ96" s="93">
        <v>142593000</v>
      </c>
      <c r="BK96" s="80">
        <v>147664000</v>
      </c>
      <c r="BL96" s="8">
        <v>144353000</v>
      </c>
      <c r="BM96" s="8">
        <v>146796000</v>
      </c>
      <c r="BN96" s="93">
        <v>163012000</v>
      </c>
      <c r="BO96" s="8">
        <v>166045000</v>
      </c>
      <c r="BP96" s="8">
        <v>162131000</v>
      </c>
      <c r="BQ96" s="8"/>
      <c r="BR96" s="8"/>
      <c r="BS96" s="8"/>
      <c r="BT96" s="8"/>
      <c r="BU96" s="8"/>
      <c r="BV96" s="8"/>
      <c r="BW96" s="8"/>
      <c r="BX96" s="8"/>
      <c r="BY96" s="31">
        <f>SUM(AH96:AK96)</f>
        <v>336482000</v>
      </c>
      <c r="CA96" s="9">
        <f>SUM(AL96:AO96)</f>
        <v>444379000</v>
      </c>
      <c r="CC96" s="9">
        <f>SUM(AP96:AS96)</f>
        <v>513337000</v>
      </c>
      <c r="CE96" s="9">
        <f>SUM(AT96:AW96)</f>
        <v>527752700</v>
      </c>
      <c r="CG96" s="9">
        <f>SUM(AX96:BA96)</f>
        <v>494591000</v>
      </c>
      <c r="CI96" s="9">
        <f>SUM(BB96:BE96)</f>
        <v>522366000</v>
      </c>
      <c r="CK96" s="9">
        <f>SUM(BF96:BI96)</f>
        <v>551282000</v>
      </c>
      <c r="CM96" s="9">
        <f t="shared" si="2"/>
        <v>581406000</v>
      </c>
    </row>
    <row r="97" spans="2:91" x14ac:dyDescent="0.25">
      <c r="D97" s="3" t="s">
        <v>16</v>
      </c>
      <c r="E97" s="4" t="s">
        <v>17</v>
      </c>
      <c r="F97" s="8">
        <v>6719</v>
      </c>
      <c r="G97" s="8">
        <v>7196</v>
      </c>
      <c r="H97" s="8">
        <v>7205</v>
      </c>
      <c r="I97" s="8">
        <v>7022</v>
      </c>
      <c r="J97" s="8">
        <v>9306</v>
      </c>
      <c r="K97" s="8">
        <v>8588</v>
      </c>
      <c r="L97" s="8">
        <v>8616</v>
      </c>
      <c r="M97" s="8">
        <v>8865</v>
      </c>
      <c r="N97" s="8">
        <v>10039</v>
      </c>
      <c r="O97" s="8">
        <v>9862</v>
      </c>
      <c r="P97" s="8">
        <v>9752</v>
      </c>
      <c r="Q97" s="8">
        <v>9300</v>
      </c>
      <c r="R97" s="8">
        <v>9155</v>
      </c>
      <c r="S97" s="8">
        <v>8875</v>
      </c>
      <c r="T97" s="8">
        <v>7467</v>
      </c>
      <c r="U97" s="8">
        <v>8082</v>
      </c>
      <c r="V97" s="8">
        <v>9678</v>
      </c>
      <c r="W97" s="8">
        <v>9306</v>
      </c>
      <c r="X97" s="8">
        <v>8805</v>
      </c>
      <c r="Y97" s="8">
        <v>10404</v>
      </c>
      <c r="Z97" s="8">
        <v>11971</v>
      </c>
      <c r="AA97" s="8">
        <v>11914</v>
      </c>
      <c r="AB97" s="8">
        <v>10579</v>
      </c>
      <c r="AC97" s="8">
        <v>9341</v>
      </c>
      <c r="AD97" s="8">
        <v>10458</v>
      </c>
      <c r="AE97" s="8">
        <v>10459</v>
      </c>
      <c r="AF97" s="8">
        <v>9617</v>
      </c>
      <c r="AG97" s="8">
        <v>7563</v>
      </c>
      <c r="AH97" s="8">
        <v>6614</v>
      </c>
      <c r="AI97" s="8">
        <v>7233</v>
      </c>
      <c r="AJ97" s="8">
        <v>7947</v>
      </c>
      <c r="AK97" s="8">
        <v>8092</v>
      </c>
      <c r="AL97" s="8">
        <v>9219</v>
      </c>
      <c r="AM97" s="8">
        <v>10514</v>
      </c>
      <c r="AN97" s="8">
        <v>10311</v>
      </c>
      <c r="AO97" s="8">
        <v>10270</v>
      </c>
      <c r="AP97" s="8">
        <v>11282</v>
      </c>
      <c r="AQ97" s="8">
        <v>11675</v>
      </c>
      <c r="AR97" s="8">
        <v>11402</v>
      </c>
      <c r="AS97" s="8">
        <v>10813</v>
      </c>
      <c r="AT97" s="8">
        <v>12134</v>
      </c>
      <c r="AU97" s="8">
        <v>12074</v>
      </c>
      <c r="AV97" s="8">
        <v>11715</v>
      </c>
      <c r="AW97" s="8">
        <v>10734</v>
      </c>
      <c r="AX97" s="8">
        <v>11582</v>
      </c>
      <c r="AY97" s="8">
        <v>12192</v>
      </c>
      <c r="AZ97" s="8">
        <v>12395</v>
      </c>
      <c r="BA97" s="8">
        <v>10887</v>
      </c>
      <c r="BB97" s="8">
        <v>12842</v>
      </c>
      <c r="BC97" s="8">
        <v>12858</v>
      </c>
      <c r="BD97" s="8">
        <v>13100</v>
      </c>
      <c r="BE97" s="8">
        <v>12657</v>
      </c>
      <c r="BF97" s="8">
        <v>13039</v>
      </c>
      <c r="BG97" s="8">
        <v>11821</v>
      </c>
      <c r="BH97" s="8">
        <v>11531</v>
      </c>
      <c r="BI97" s="8">
        <v>11806</v>
      </c>
      <c r="BJ97" s="93">
        <v>14199</v>
      </c>
      <c r="BK97" s="80">
        <v>15112</v>
      </c>
      <c r="BL97" s="8">
        <v>15365</v>
      </c>
      <c r="BM97" s="8">
        <v>14784</v>
      </c>
      <c r="BN97" s="93">
        <v>16673</v>
      </c>
      <c r="BO97" s="8">
        <v>16901</v>
      </c>
      <c r="BP97" s="8">
        <v>16395</v>
      </c>
      <c r="BQ97" s="8"/>
      <c r="BR97" s="8"/>
      <c r="BS97" s="8"/>
      <c r="BT97" s="8"/>
      <c r="BU97" s="8"/>
      <c r="BV97" s="8"/>
      <c r="BW97" s="8"/>
      <c r="BX97" s="8"/>
      <c r="BY97" s="31">
        <f>SUM(AH97:AK97)</f>
        <v>29886</v>
      </c>
      <c r="CA97" s="9">
        <f>SUM(AL97:AO97)</f>
        <v>40314</v>
      </c>
      <c r="CC97" s="9">
        <f>SUM(AP97:AS97)</f>
        <v>45172</v>
      </c>
      <c r="CE97" s="9">
        <f>SUM(AT97:AW97)</f>
        <v>46657</v>
      </c>
      <c r="CF97" s="19">
        <f>CE97/CE$135</f>
        <v>3.1366661938283164E-2</v>
      </c>
      <c r="CG97" s="9">
        <f>SUM(AX97:BA97)</f>
        <v>47056</v>
      </c>
      <c r="CI97" s="9">
        <f>SUM(BB97:BE97)</f>
        <v>51457</v>
      </c>
      <c r="CK97" s="9">
        <f>SUM(BF97:BI97)</f>
        <v>48197</v>
      </c>
      <c r="CM97" s="9">
        <f t="shared" si="2"/>
        <v>59460</v>
      </c>
    </row>
    <row r="98" spans="2:91" x14ac:dyDescent="0.25">
      <c r="D98" s="3" t="s">
        <v>18</v>
      </c>
      <c r="E98" s="4" t="s">
        <v>17</v>
      </c>
      <c r="F98" s="8">
        <v>6719</v>
      </c>
      <c r="G98" s="8">
        <v>7196</v>
      </c>
      <c r="H98" s="8">
        <v>7205</v>
      </c>
      <c r="I98" s="8">
        <v>7022</v>
      </c>
      <c r="J98" s="8">
        <v>9306</v>
      </c>
      <c r="K98" s="8">
        <v>8588</v>
      </c>
      <c r="L98" s="8">
        <v>8616</v>
      </c>
      <c r="M98" s="8">
        <v>8865</v>
      </c>
      <c r="N98" s="8">
        <v>10039</v>
      </c>
      <c r="O98" s="8">
        <v>9862</v>
      </c>
      <c r="P98" s="8">
        <v>9752</v>
      </c>
      <c r="Q98" s="8">
        <v>9300</v>
      </c>
      <c r="R98" s="8">
        <v>9155</v>
      </c>
      <c r="S98" s="8">
        <v>8875</v>
      </c>
      <c r="T98" s="8">
        <v>7467</v>
      </c>
      <c r="U98" s="8">
        <v>8082</v>
      </c>
      <c r="V98" s="8">
        <v>9678</v>
      </c>
      <c r="W98" s="8">
        <v>9306</v>
      </c>
      <c r="X98" s="8">
        <v>8805</v>
      </c>
      <c r="Y98" s="8">
        <v>10404</v>
      </c>
      <c r="Z98" s="8">
        <v>11971</v>
      </c>
      <c r="AA98" s="8">
        <v>11914</v>
      </c>
      <c r="AB98" s="8">
        <v>10579</v>
      </c>
      <c r="AC98" s="8">
        <v>9341</v>
      </c>
      <c r="AD98" s="8">
        <v>10458</v>
      </c>
      <c r="AE98" s="8">
        <v>10459</v>
      </c>
      <c r="AF98" s="8">
        <v>9617</v>
      </c>
      <c r="AG98" s="8">
        <v>7563</v>
      </c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93"/>
      <c r="BK98" s="73"/>
      <c r="BL98" s="8"/>
      <c r="BM98" s="8"/>
      <c r="BN98" s="93"/>
      <c r="BO98" s="8"/>
      <c r="BP98" s="8"/>
      <c r="BQ98" s="8"/>
      <c r="BR98" s="8"/>
      <c r="BS98" s="8"/>
      <c r="BT98" s="8"/>
      <c r="BU98" s="8"/>
      <c r="BV98" s="8"/>
      <c r="BW98" s="8"/>
      <c r="BX98" s="8"/>
      <c r="CE98" s="9"/>
      <c r="CG98" s="9"/>
      <c r="CI98" s="9"/>
      <c r="CK98" s="9"/>
      <c r="CM98" s="9">
        <f t="shared" si="2"/>
        <v>0</v>
      </c>
    </row>
    <row r="99" spans="2:91" x14ac:dyDescent="0.25">
      <c r="D99" s="3" t="s">
        <v>19</v>
      </c>
      <c r="E99" s="4" t="s">
        <v>20</v>
      </c>
      <c r="F99" s="8">
        <v>13</v>
      </c>
      <c r="G99" s="8">
        <v>13</v>
      </c>
      <c r="H99" s="8">
        <v>14</v>
      </c>
      <c r="I99" s="8">
        <v>13</v>
      </c>
      <c r="J99" s="8">
        <v>14</v>
      </c>
      <c r="K99" s="8">
        <v>14</v>
      </c>
      <c r="L99" s="8">
        <v>14</v>
      </c>
      <c r="M99" s="8">
        <v>13</v>
      </c>
      <c r="N99" s="8">
        <v>14</v>
      </c>
      <c r="O99" s="8">
        <v>14</v>
      </c>
      <c r="P99" s="8">
        <v>14</v>
      </c>
      <c r="Q99" s="8">
        <v>13</v>
      </c>
      <c r="R99" s="8">
        <v>12</v>
      </c>
      <c r="S99" s="8">
        <v>12</v>
      </c>
      <c r="T99" s="8">
        <v>12</v>
      </c>
      <c r="U99" s="8">
        <v>12</v>
      </c>
      <c r="V99" s="8">
        <v>12</v>
      </c>
      <c r="W99" s="8">
        <v>12</v>
      </c>
      <c r="X99" s="8">
        <v>12</v>
      </c>
      <c r="Y99" s="8">
        <v>12</v>
      </c>
      <c r="Z99" s="8">
        <v>12</v>
      </c>
      <c r="AA99" s="8">
        <v>12</v>
      </c>
      <c r="AB99" s="8">
        <v>12</v>
      </c>
      <c r="AC99" s="8">
        <v>12</v>
      </c>
      <c r="AD99" s="8">
        <v>12</v>
      </c>
      <c r="AE99" s="8">
        <v>13</v>
      </c>
      <c r="AF99" s="8">
        <v>13</v>
      </c>
      <c r="AG99" s="8">
        <v>13</v>
      </c>
      <c r="AH99" s="8">
        <v>13</v>
      </c>
      <c r="AI99" s="8">
        <v>13</v>
      </c>
      <c r="AJ99" s="8">
        <v>13</v>
      </c>
      <c r="AK99" s="8">
        <v>13</v>
      </c>
      <c r="AL99" s="8">
        <v>14</v>
      </c>
      <c r="AM99" s="8">
        <v>14</v>
      </c>
      <c r="AN99" s="8">
        <v>14</v>
      </c>
      <c r="AO99" s="8">
        <v>14</v>
      </c>
      <c r="AP99" s="8">
        <v>14</v>
      </c>
      <c r="AQ99" s="8">
        <v>14</v>
      </c>
      <c r="AR99" s="8">
        <v>14</v>
      </c>
      <c r="AS99" s="8">
        <v>14</v>
      </c>
      <c r="AT99" s="8">
        <v>17</v>
      </c>
      <c r="AU99" s="8">
        <v>18</v>
      </c>
      <c r="AV99" s="8">
        <v>17</v>
      </c>
      <c r="AW99" s="8">
        <v>17</v>
      </c>
      <c r="AX99" s="8">
        <v>17</v>
      </c>
      <c r="AY99" s="8">
        <v>18</v>
      </c>
      <c r="AZ99" s="8">
        <v>18</v>
      </c>
      <c r="BA99" s="8">
        <v>18</v>
      </c>
      <c r="BB99" s="8">
        <v>18</v>
      </c>
      <c r="BC99" s="8">
        <v>19</v>
      </c>
      <c r="BD99" s="8">
        <v>17</v>
      </c>
      <c r="BE99" s="8">
        <v>17</v>
      </c>
      <c r="BF99" s="8">
        <v>18</v>
      </c>
      <c r="BG99" s="8">
        <v>18</v>
      </c>
      <c r="BH99" s="8">
        <v>18</v>
      </c>
      <c r="BI99" s="8">
        <v>17</v>
      </c>
      <c r="BJ99" s="93">
        <v>17</v>
      </c>
      <c r="BK99" s="73">
        <v>17</v>
      </c>
      <c r="BL99" s="8">
        <v>17</v>
      </c>
      <c r="BM99" s="8">
        <v>17</v>
      </c>
      <c r="BN99" s="93">
        <v>17</v>
      </c>
      <c r="BO99" s="8">
        <v>17</v>
      </c>
      <c r="BP99" s="8">
        <v>17</v>
      </c>
      <c r="BQ99" s="8"/>
      <c r="BR99" s="8"/>
      <c r="BS99" s="8"/>
      <c r="BT99" s="8"/>
      <c r="BU99" s="8"/>
      <c r="BV99" s="8"/>
      <c r="BW99" s="8"/>
      <c r="BX99" s="8"/>
      <c r="CE99" s="9"/>
      <c r="CG99" s="9"/>
      <c r="CI99" s="9"/>
      <c r="CK99" s="9"/>
      <c r="CM99" s="9">
        <f t="shared" si="2"/>
        <v>68</v>
      </c>
    </row>
    <row r="100" spans="2:91" s="1" customFormat="1" x14ac:dyDescent="0.25">
      <c r="B100" s="3">
        <v>242040100</v>
      </c>
      <c r="C100" s="3" t="s">
        <v>49</v>
      </c>
      <c r="D100" s="3" t="s">
        <v>14</v>
      </c>
      <c r="E100" s="4" t="s">
        <v>15</v>
      </c>
      <c r="F100" s="5">
        <v>54072000</v>
      </c>
      <c r="G100" s="5">
        <v>54981000</v>
      </c>
      <c r="H100" s="5">
        <v>56771000</v>
      </c>
      <c r="I100" s="5">
        <v>51390000</v>
      </c>
      <c r="J100" s="5">
        <v>47604000</v>
      </c>
      <c r="K100" s="5">
        <v>46498000</v>
      </c>
      <c r="L100" s="5">
        <v>49761000</v>
      </c>
      <c r="M100" s="5">
        <v>42866000</v>
      </c>
      <c r="N100" s="5">
        <v>56832000</v>
      </c>
      <c r="O100" s="5">
        <v>56770000</v>
      </c>
      <c r="P100" s="5">
        <v>60350000</v>
      </c>
      <c r="Q100" s="5">
        <v>56347000</v>
      </c>
      <c r="R100" s="5">
        <v>59643000</v>
      </c>
      <c r="S100" s="5">
        <v>69006000</v>
      </c>
      <c r="T100" s="5">
        <v>67469000</v>
      </c>
      <c r="U100" s="5">
        <v>64466000</v>
      </c>
      <c r="V100" s="5">
        <v>77549000</v>
      </c>
      <c r="W100" s="5">
        <v>77717000</v>
      </c>
      <c r="X100" s="5">
        <v>88069000</v>
      </c>
      <c r="Y100" s="5">
        <v>90032000</v>
      </c>
      <c r="Z100" s="5">
        <v>97828000</v>
      </c>
      <c r="AA100" s="5">
        <v>108783000</v>
      </c>
      <c r="AB100" s="5">
        <v>113301000</v>
      </c>
      <c r="AC100" s="5">
        <v>107179000</v>
      </c>
      <c r="AD100" s="5">
        <v>112219000</v>
      </c>
      <c r="AE100" s="5">
        <v>114402000</v>
      </c>
      <c r="AF100" s="5">
        <v>127488000</v>
      </c>
      <c r="AG100" s="5">
        <v>104762000</v>
      </c>
      <c r="AH100" s="5">
        <v>100699000</v>
      </c>
      <c r="AI100" s="5">
        <v>78976000</v>
      </c>
      <c r="AJ100" s="5">
        <v>65581000</v>
      </c>
      <c r="AK100" s="5">
        <v>50919000</v>
      </c>
      <c r="AL100" s="8">
        <v>57027000</v>
      </c>
      <c r="AM100" s="8">
        <v>62706000</v>
      </c>
      <c r="AN100" s="8">
        <v>64992000</v>
      </c>
      <c r="AO100" s="8">
        <v>59648000</v>
      </c>
      <c r="AP100" s="8">
        <v>67575000</v>
      </c>
      <c r="AQ100" s="8">
        <v>69287000</v>
      </c>
      <c r="AR100" s="8">
        <v>64179000</v>
      </c>
      <c r="AS100" s="8">
        <v>63221000</v>
      </c>
      <c r="AT100" s="8">
        <v>71303000</v>
      </c>
      <c r="AU100" s="8">
        <v>69301000</v>
      </c>
      <c r="AV100" s="8">
        <v>71705000</v>
      </c>
      <c r="AW100" s="8">
        <v>59577000</v>
      </c>
      <c r="AX100" s="8">
        <v>58441000</v>
      </c>
      <c r="AY100" s="8">
        <v>59094000</v>
      </c>
      <c r="AZ100" s="8">
        <v>69136000</v>
      </c>
      <c r="BA100" s="8">
        <v>58227000</v>
      </c>
      <c r="BB100" s="8">
        <v>62715700</v>
      </c>
      <c r="BC100" s="8">
        <v>59238000</v>
      </c>
      <c r="BD100" s="8">
        <v>65358000</v>
      </c>
      <c r="BE100" s="8">
        <v>56780000</v>
      </c>
      <c r="BF100" s="8">
        <v>55467000</v>
      </c>
      <c r="BG100" s="8">
        <v>53549000</v>
      </c>
      <c r="BH100" s="8">
        <v>55817000</v>
      </c>
      <c r="BI100" s="8">
        <v>46390000</v>
      </c>
      <c r="BJ100" s="93">
        <v>56535000</v>
      </c>
      <c r="BK100" s="80">
        <v>55924000</v>
      </c>
      <c r="BL100" s="8">
        <v>43390000</v>
      </c>
      <c r="BM100" s="8">
        <v>38419000</v>
      </c>
      <c r="BN100" s="93">
        <v>41562000</v>
      </c>
      <c r="BO100" s="8">
        <v>39743000</v>
      </c>
      <c r="BP100" s="8">
        <v>44431000</v>
      </c>
      <c r="BQ100" s="8"/>
      <c r="BR100" s="8"/>
      <c r="BS100" s="8"/>
      <c r="BT100" s="8"/>
      <c r="BU100" s="8"/>
      <c r="BV100" s="8"/>
      <c r="BW100" s="8"/>
      <c r="BX100" s="8"/>
      <c r="BY100" s="31">
        <f>SUM(AH100:AK100)</f>
        <v>296175000</v>
      </c>
      <c r="CA100" s="9">
        <f>SUM(AL100:AO100)</f>
        <v>244373000</v>
      </c>
      <c r="CC100" s="9">
        <f>SUM(AP100:AS100)</f>
        <v>264262000</v>
      </c>
      <c r="CE100" s="9">
        <f>SUM(AT100:AW100)</f>
        <v>271886000</v>
      </c>
      <c r="CG100" s="9">
        <f>SUM(AX100:BA100)</f>
        <v>244898000</v>
      </c>
      <c r="CI100" s="9">
        <f>SUM(BB100:BE100)</f>
        <v>244091700</v>
      </c>
      <c r="CK100" s="9">
        <f>SUM(BF100:BI100)</f>
        <v>211223000</v>
      </c>
      <c r="CM100" s="9">
        <f t="shared" si="2"/>
        <v>194268000</v>
      </c>
    </row>
    <row r="101" spans="2:91" s="1" customFormat="1" x14ac:dyDescent="0.25">
      <c r="D101" s="3" t="s">
        <v>16</v>
      </c>
      <c r="E101" s="4" t="s">
        <v>17</v>
      </c>
      <c r="F101" s="5">
        <v>21193</v>
      </c>
      <c r="G101" s="5">
        <v>21714</v>
      </c>
      <c r="H101" s="5">
        <v>23706</v>
      </c>
      <c r="I101" s="5">
        <v>20923</v>
      </c>
      <c r="J101" s="5">
        <v>18296</v>
      </c>
      <c r="K101" s="5">
        <v>16405</v>
      </c>
      <c r="L101" s="5">
        <v>18352</v>
      </c>
      <c r="M101" s="5">
        <v>15988</v>
      </c>
      <c r="N101" s="5">
        <v>18891</v>
      </c>
      <c r="O101" s="5">
        <v>19460</v>
      </c>
      <c r="P101" s="5">
        <v>21171</v>
      </c>
      <c r="Q101" s="5">
        <v>18358</v>
      </c>
      <c r="R101" s="5">
        <v>18245</v>
      </c>
      <c r="S101" s="5">
        <v>19638</v>
      </c>
      <c r="T101" s="5">
        <v>18730</v>
      </c>
      <c r="U101" s="5">
        <v>19737</v>
      </c>
      <c r="V101" s="5">
        <v>23920</v>
      </c>
      <c r="W101" s="5">
        <v>24322</v>
      </c>
      <c r="X101" s="5">
        <v>24292</v>
      </c>
      <c r="Y101" s="5">
        <v>25202</v>
      </c>
      <c r="Z101" s="5">
        <v>26812</v>
      </c>
      <c r="AA101" s="5">
        <v>28144</v>
      </c>
      <c r="AB101" s="5">
        <v>27871</v>
      </c>
      <c r="AC101" s="5">
        <v>27497</v>
      </c>
      <c r="AD101" s="5">
        <v>27994</v>
      </c>
      <c r="AE101" s="5">
        <v>28973</v>
      </c>
      <c r="AF101" s="5">
        <v>32496</v>
      </c>
      <c r="AG101" s="5">
        <v>27010</v>
      </c>
      <c r="AH101" s="5">
        <v>26194</v>
      </c>
      <c r="AI101" s="5">
        <v>18876</v>
      </c>
      <c r="AJ101" s="5">
        <v>15981</v>
      </c>
      <c r="AK101" s="5">
        <v>12712</v>
      </c>
      <c r="AL101" s="8">
        <v>16925</v>
      </c>
      <c r="AM101" s="8">
        <v>16848</v>
      </c>
      <c r="AN101" s="8">
        <v>19024</v>
      </c>
      <c r="AO101" s="8">
        <v>17428</v>
      </c>
      <c r="AP101" s="8">
        <v>19901</v>
      </c>
      <c r="AQ101" s="8">
        <v>19899</v>
      </c>
      <c r="AR101" s="8">
        <v>18202</v>
      </c>
      <c r="AS101" s="8">
        <v>19415</v>
      </c>
      <c r="AT101" s="8">
        <v>21382</v>
      </c>
      <c r="AU101" s="8">
        <v>20469</v>
      </c>
      <c r="AV101" s="8">
        <v>20757</v>
      </c>
      <c r="AW101" s="8">
        <v>17596</v>
      </c>
      <c r="AX101" s="8">
        <v>18508</v>
      </c>
      <c r="AY101" s="8">
        <v>8469</v>
      </c>
      <c r="AZ101" s="8">
        <v>21761</v>
      </c>
      <c r="BA101" s="8">
        <v>18192</v>
      </c>
      <c r="BB101" s="8">
        <v>18846</v>
      </c>
      <c r="BC101" s="8">
        <v>18146</v>
      </c>
      <c r="BD101" s="8">
        <v>20993</v>
      </c>
      <c r="BE101" s="8">
        <v>16186</v>
      </c>
      <c r="BF101" s="8">
        <v>16161</v>
      </c>
      <c r="BG101" s="8">
        <v>16206</v>
      </c>
      <c r="BH101" s="8">
        <v>14922</v>
      </c>
      <c r="BI101" s="8">
        <v>12580</v>
      </c>
      <c r="BJ101" s="93">
        <v>14147</v>
      </c>
      <c r="BK101" s="80">
        <v>15781</v>
      </c>
      <c r="BL101" s="8">
        <v>11091</v>
      </c>
      <c r="BM101" s="8">
        <v>11389</v>
      </c>
      <c r="BN101" s="93">
        <v>11276</v>
      </c>
      <c r="BO101" s="8">
        <v>11293</v>
      </c>
      <c r="BP101" s="8">
        <v>12440</v>
      </c>
      <c r="BQ101" s="8"/>
      <c r="BR101" s="8"/>
      <c r="BS101" s="8"/>
      <c r="BT101" s="8"/>
      <c r="BU101" s="8"/>
      <c r="BV101" s="8"/>
      <c r="BW101" s="8"/>
      <c r="BX101" s="8"/>
      <c r="BY101" s="31">
        <f>SUM(AH101:AK101)</f>
        <v>73763</v>
      </c>
      <c r="CA101" s="9">
        <f>SUM(AL101:AO101)</f>
        <v>70225</v>
      </c>
      <c r="CC101" s="9">
        <f>SUM(AP101:AS101)</f>
        <v>77417</v>
      </c>
      <c r="CE101" s="9">
        <f>SUM(AT101:AW101)</f>
        <v>80204</v>
      </c>
      <c r="CG101" s="9">
        <f>SUM(AX101:BA101)</f>
        <v>66930</v>
      </c>
      <c r="CI101" s="9">
        <f>SUM(BB101:BE101)</f>
        <v>74171</v>
      </c>
      <c r="CK101" s="9">
        <f>SUM(BF101:BI101)</f>
        <v>59869</v>
      </c>
      <c r="CM101" s="9">
        <f t="shared" si="2"/>
        <v>52408</v>
      </c>
    </row>
    <row r="102" spans="2:91" s="1" customFormat="1" x14ac:dyDescent="0.25">
      <c r="D102" s="3" t="s">
        <v>18</v>
      </c>
      <c r="E102" s="4" t="s">
        <v>17</v>
      </c>
      <c r="F102" s="5">
        <v>21193</v>
      </c>
      <c r="G102" s="5">
        <v>21714</v>
      </c>
      <c r="H102" s="5">
        <v>23706</v>
      </c>
      <c r="I102" s="5">
        <v>20923</v>
      </c>
      <c r="J102" s="5">
        <v>18296</v>
      </c>
      <c r="K102" s="5">
        <v>16405</v>
      </c>
      <c r="L102" s="5">
        <v>18352</v>
      </c>
      <c r="M102" s="5">
        <v>15988</v>
      </c>
      <c r="N102" s="5">
        <v>18891</v>
      </c>
      <c r="O102" s="5">
        <v>19460</v>
      </c>
      <c r="P102" s="5">
        <v>21171</v>
      </c>
      <c r="Q102" s="5">
        <v>18358</v>
      </c>
      <c r="R102" s="5">
        <v>18245</v>
      </c>
      <c r="S102" s="5">
        <v>19638</v>
      </c>
      <c r="T102" s="5">
        <v>18730</v>
      </c>
      <c r="U102" s="5">
        <v>19737</v>
      </c>
      <c r="V102" s="6" t="s">
        <v>26</v>
      </c>
      <c r="W102" s="6" t="s">
        <v>26</v>
      </c>
      <c r="X102" s="6" t="s">
        <v>26</v>
      </c>
      <c r="Y102" s="6" t="s">
        <v>26</v>
      </c>
      <c r="Z102" s="6" t="s">
        <v>26</v>
      </c>
      <c r="AA102" s="6" t="s">
        <v>26</v>
      </c>
      <c r="AB102" s="6" t="s">
        <v>26</v>
      </c>
      <c r="AC102" s="6" t="s">
        <v>26</v>
      </c>
      <c r="AD102" s="6" t="s">
        <v>26</v>
      </c>
      <c r="AE102" s="6" t="s">
        <v>26</v>
      </c>
      <c r="AF102" s="6" t="s">
        <v>26</v>
      </c>
      <c r="AG102" s="6" t="s">
        <v>26</v>
      </c>
      <c r="AL102" s="9"/>
      <c r="AM102" s="9"/>
      <c r="AN102" s="9"/>
      <c r="AO102" s="13"/>
      <c r="AP102" s="16"/>
      <c r="AQ102" s="16"/>
      <c r="AR102" s="16"/>
      <c r="AS102" s="16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93"/>
      <c r="BK102" s="73"/>
      <c r="BL102" s="8"/>
      <c r="BM102" s="8"/>
      <c r="BN102" s="93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28"/>
      <c r="CE102" s="9"/>
      <c r="CG102" s="9"/>
      <c r="CI102" s="9"/>
      <c r="CK102" s="9"/>
      <c r="CM102" s="9">
        <f t="shared" si="2"/>
        <v>0</v>
      </c>
    </row>
    <row r="103" spans="2:91" s="1" customFormat="1" x14ac:dyDescent="0.25">
      <c r="D103" s="3" t="s">
        <v>19</v>
      </c>
      <c r="E103" s="4" t="s">
        <v>20</v>
      </c>
      <c r="F103" s="5">
        <v>34</v>
      </c>
      <c r="G103" s="5">
        <v>34</v>
      </c>
      <c r="H103" s="5">
        <v>33</v>
      </c>
      <c r="I103" s="5">
        <v>32</v>
      </c>
      <c r="J103" s="5">
        <v>32</v>
      </c>
      <c r="K103" s="5">
        <v>30</v>
      </c>
      <c r="L103" s="5">
        <v>29</v>
      </c>
      <c r="M103" s="5">
        <v>29</v>
      </c>
      <c r="N103" s="5">
        <v>29</v>
      </c>
      <c r="O103" s="5">
        <v>29</v>
      </c>
      <c r="P103" s="5">
        <v>28</v>
      </c>
      <c r="Q103" s="5">
        <v>28</v>
      </c>
      <c r="R103" s="5">
        <v>27</v>
      </c>
      <c r="S103" s="5">
        <v>26</v>
      </c>
      <c r="T103" s="5">
        <v>27</v>
      </c>
      <c r="U103" s="5">
        <v>27</v>
      </c>
      <c r="V103" s="5">
        <v>30</v>
      </c>
      <c r="W103" s="5">
        <v>29</v>
      </c>
      <c r="X103" s="5">
        <v>29</v>
      </c>
      <c r="Y103" s="5">
        <v>28</v>
      </c>
      <c r="Z103" s="5">
        <v>27</v>
      </c>
      <c r="AA103" s="5">
        <v>27</v>
      </c>
      <c r="AB103" s="5">
        <v>27</v>
      </c>
      <c r="AC103" s="5">
        <v>27</v>
      </c>
      <c r="AD103" s="5">
        <v>27</v>
      </c>
      <c r="AE103" s="5">
        <v>27</v>
      </c>
      <c r="AF103" s="5">
        <v>28</v>
      </c>
      <c r="AG103" s="5">
        <v>28</v>
      </c>
      <c r="AH103" s="5">
        <v>27</v>
      </c>
      <c r="AI103" s="5">
        <v>28</v>
      </c>
      <c r="AJ103" s="5">
        <v>28</v>
      </c>
      <c r="AK103" s="5">
        <v>28</v>
      </c>
      <c r="AL103" s="8">
        <v>28</v>
      </c>
      <c r="AM103" s="8">
        <v>27</v>
      </c>
      <c r="AN103" s="8">
        <v>27</v>
      </c>
      <c r="AO103" s="5">
        <v>27</v>
      </c>
      <c r="AP103" s="5">
        <v>27</v>
      </c>
      <c r="AQ103" s="5">
        <v>27</v>
      </c>
      <c r="AR103" s="5">
        <v>27</v>
      </c>
      <c r="AS103" s="5">
        <v>27</v>
      </c>
      <c r="AT103" s="8">
        <v>27</v>
      </c>
      <c r="AU103" s="8">
        <v>27</v>
      </c>
      <c r="AV103" s="8">
        <v>26</v>
      </c>
      <c r="AW103" s="8">
        <v>26</v>
      </c>
      <c r="AX103" s="8">
        <v>28</v>
      </c>
      <c r="AY103" s="8">
        <v>28</v>
      </c>
      <c r="AZ103" s="8">
        <v>28</v>
      </c>
      <c r="BA103" s="8">
        <v>28</v>
      </c>
      <c r="BB103" s="8">
        <v>29</v>
      </c>
      <c r="BC103" s="8">
        <v>28</v>
      </c>
      <c r="BD103" s="8">
        <v>28</v>
      </c>
      <c r="BE103" s="8">
        <v>28</v>
      </c>
      <c r="BF103" s="8">
        <v>27</v>
      </c>
      <c r="BG103" s="8">
        <v>27</v>
      </c>
      <c r="BH103" s="8">
        <v>27</v>
      </c>
      <c r="BI103" s="8">
        <v>27</v>
      </c>
      <c r="BJ103" s="93">
        <v>26</v>
      </c>
      <c r="BK103" s="73">
        <v>25</v>
      </c>
      <c r="BL103" s="8">
        <v>24</v>
      </c>
      <c r="BM103" s="8">
        <v>24</v>
      </c>
      <c r="BN103" s="93">
        <v>23</v>
      </c>
      <c r="BO103" s="8">
        <v>23</v>
      </c>
      <c r="BP103" s="8">
        <v>23</v>
      </c>
      <c r="BQ103" s="8"/>
      <c r="BR103" s="8"/>
      <c r="BS103" s="8"/>
      <c r="BT103" s="8"/>
      <c r="BU103" s="8"/>
      <c r="BV103" s="8"/>
      <c r="BW103" s="8"/>
      <c r="BX103" s="8"/>
      <c r="BY103" s="28"/>
      <c r="CE103" s="9"/>
      <c r="CG103" s="9"/>
      <c r="CI103" s="9"/>
      <c r="CK103" s="9"/>
      <c r="CM103" s="9">
        <f t="shared" si="2"/>
        <v>99</v>
      </c>
    </row>
    <row r="104" spans="2:91" s="1" customFormat="1" x14ac:dyDescent="0.25">
      <c r="B104" s="3">
        <v>242040300</v>
      </c>
      <c r="C104" s="3" t="s">
        <v>50</v>
      </c>
      <c r="D104" s="3" t="s">
        <v>14</v>
      </c>
      <c r="E104" s="4" t="s">
        <v>15</v>
      </c>
      <c r="F104" s="5">
        <v>26565000</v>
      </c>
      <c r="G104" s="5">
        <v>27917000</v>
      </c>
      <c r="H104" s="5">
        <v>27108000</v>
      </c>
      <c r="I104" s="5">
        <v>27977000</v>
      </c>
      <c r="J104" s="5">
        <v>34048000</v>
      </c>
      <c r="K104" s="5">
        <v>32541000</v>
      </c>
      <c r="L104" s="5">
        <v>29181000</v>
      </c>
      <c r="M104" s="5">
        <v>27063000</v>
      </c>
      <c r="N104" s="5">
        <v>30137000</v>
      </c>
      <c r="O104" s="5">
        <v>32027000</v>
      </c>
      <c r="P104" s="5">
        <v>35134000</v>
      </c>
      <c r="Q104" s="5">
        <v>30849000</v>
      </c>
      <c r="R104" s="5">
        <v>28873000</v>
      </c>
      <c r="S104" s="5">
        <v>28439000</v>
      </c>
      <c r="T104" s="5">
        <v>28889000</v>
      </c>
      <c r="U104" s="5">
        <v>25052000</v>
      </c>
      <c r="V104" s="5">
        <v>30385000</v>
      </c>
      <c r="W104" s="5">
        <v>31589000</v>
      </c>
      <c r="X104" s="5">
        <v>37157000</v>
      </c>
      <c r="Y104" s="5">
        <v>37740000</v>
      </c>
      <c r="Z104" s="5">
        <v>41177000</v>
      </c>
      <c r="AA104" s="5">
        <v>40501000</v>
      </c>
      <c r="AB104" s="5">
        <v>35196000</v>
      </c>
      <c r="AC104" s="5">
        <v>40598000</v>
      </c>
      <c r="AD104" s="5">
        <v>37086000</v>
      </c>
      <c r="AE104" s="5">
        <v>53465000</v>
      </c>
      <c r="AF104" s="5">
        <v>47278000</v>
      </c>
      <c r="AG104" s="5">
        <v>42507000</v>
      </c>
      <c r="AH104" s="5">
        <v>33374000</v>
      </c>
      <c r="AI104" s="5">
        <v>32010000</v>
      </c>
      <c r="AJ104" s="5">
        <v>31334000</v>
      </c>
      <c r="AK104" s="5">
        <v>29093000</v>
      </c>
      <c r="AL104" s="8">
        <v>35272000</v>
      </c>
      <c r="AM104" s="8">
        <v>38739000</v>
      </c>
      <c r="AN104" s="8">
        <v>32864000</v>
      </c>
      <c r="AO104" s="8">
        <v>31798000</v>
      </c>
      <c r="AP104" s="8">
        <v>36515700</v>
      </c>
      <c r="AQ104" s="8">
        <v>40666000</v>
      </c>
      <c r="AR104" s="8">
        <v>37999000</v>
      </c>
      <c r="AS104" s="8">
        <v>31476000</v>
      </c>
      <c r="AT104" s="8">
        <v>46292000</v>
      </c>
      <c r="AU104" s="8">
        <v>40753000</v>
      </c>
      <c r="AV104" s="8">
        <v>36760000</v>
      </c>
      <c r="AW104" s="8">
        <v>37940000</v>
      </c>
      <c r="AX104" s="8">
        <v>38389000</v>
      </c>
      <c r="AY104" s="8">
        <v>44655000</v>
      </c>
      <c r="AZ104" s="8">
        <v>39588000</v>
      </c>
      <c r="BA104" s="8">
        <v>39589000</v>
      </c>
      <c r="BB104" s="8">
        <v>39973000</v>
      </c>
      <c r="BC104" s="8">
        <v>39031000</v>
      </c>
      <c r="BD104" s="8">
        <v>37387000</v>
      </c>
      <c r="BE104" s="8">
        <v>34689000</v>
      </c>
      <c r="BF104" s="8">
        <v>40315700</v>
      </c>
      <c r="BG104" s="8">
        <v>38194000</v>
      </c>
      <c r="BH104" s="8">
        <v>37433000</v>
      </c>
      <c r="BI104" s="8">
        <v>36951000</v>
      </c>
      <c r="BJ104" s="93">
        <v>37998000</v>
      </c>
      <c r="BK104" s="80">
        <v>38607000</v>
      </c>
      <c r="BL104" s="8">
        <v>40559000</v>
      </c>
      <c r="BM104" s="8">
        <v>41123000</v>
      </c>
      <c r="BN104" s="93">
        <v>45232000</v>
      </c>
      <c r="BO104" s="8">
        <v>46298000</v>
      </c>
      <c r="BP104" s="8">
        <v>40619000</v>
      </c>
      <c r="BQ104" s="8"/>
      <c r="BR104" s="8"/>
      <c r="BS104" s="8"/>
      <c r="BT104" s="8"/>
      <c r="BU104" s="8"/>
      <c r="BV104" s="8"/>
      <c r="BW104" s="8"/>
      <c r="BX104" s="8"/>
      <c r="BY104" s="31">
        <f>SUM(AH104:AK104)</f>
        <v>125811000</v>
      </c>
      <c r="CA104" s="9">
        <f>SUM(AL104:AO104)</f>
        <v>138673000</v>
      </c>
      <c r="CC104" s="9">
        <f>SUM(AP104:AS104)</f>
        <v>146656700</v>
      </c>
      <c r="CE104" s="9">
        <f>SUM(AT104:AW104)</f>
        <v>161745000</v>
      </c>
      <c r="CG104" s="9">
        <f>SUM(AX104:BA104)</f>
        <v>162221000</v>
      </c>
      <c r="CI104" s="9">
        <f>SUM(BB104:BE104)</f>
        <v>151080000</v>
      </c>
      <c r="CK104" s="9">
        <f>SUM(BF104:BI104)</f>
        <v>152893700</v>
      </c>
      <c r="CM104" s="9">
        <f t="shared" si="2"/>
        <v>158287000</v>
      </c>
    </row>
    <row r="105" spans="2:91" s="1" customFormat="1" x14ac:dyDescent="0.25">
      <c r="D105" s="3" t="s">
        <v>16</v>
      </c>
      <c r="E105" s="4" t="s">
        <v>17</v>
      </c>
      <c r="F105" s="5">
        <v>4626</v>
      </c>
      <c r="G105" s="5">
        <v>4657</v>
      </c>
      <c r="H105" s="5">
        <v>4693</v>
      </c>
      <c r="I105" s="5">
        <v>4278</v>
      </c>
      <c r="J105" s="5">
        <v>4948</v>
      </c>
      <c r="K105" s="5">
        <v>4744</v>
      </c>
      <c r="L105" s="5">
        <v>4602</v>
      </c>
      <c r="M105" s="5">
        <v>4584</v>
      </c>
      <c r="N105" s="5">
        <v>4831</v>
      </c>
      <c r="O105" s="5">
        <v>5066</v>
      </c>
      <c r="P105" s="5">
        <v>5328</v>
      </c>
      <c r="Q105" s="5">
        <v>4542</v>
      </c>
      <c r="R105" s="5">
        <v>4607</v>
      </c>
      <c r="S105" s="5">
        <v>4269</v>
      </c>
      <c r="T105" s="5">
        <v>4229</v>
      </c>
      <c r="U105" s="5">
        <v>3773</v>
      </c>
      <c r="V105" s="5">
        <v>4807</v>
      </c>
      <c r="W105" s="5">
        <v>5003</v>
      </c>
      <c r="X105" s="5">
        <v>5466</v>
      </c>
      <c r="Y105" s="5">
        <v>5626</v>
      </c>
      <c r="Z105" s="5">
        <v>5944</v>
      </c>
      <c r="AA105" s="5">
        <v>5656</v>
      </c>
      <c r="AB105" s="5">
        <v>5357</v>
      </c>
      <c r="AC105" s="5">
        <v>5775</v>
      </c>
      <c r="AD105" s="5">
        <v>5388</v>
      </c>
      <c r="AE105" s="5">
        <v>6693</v>
      </c>
      <c r="AF105" s="5">
        <v>5980</v>
      </c>
      <c r="AG105" s="5">
        <v>4849</v>
      </c>
      <c r="AH105" s="5">
        <v>4252</v>
      </c>
      <c r="AI105" s="5">
        <v>4571</v>
      </c>
      <c r="AJ105" s="5">
        <v>4843</v>
      </c>
      <c r="AK105" s="5">
        <v>4467</v>
      </c>
      <c r="AL105" s="8">
        <v>5425</v>
      </c>
      <c r="AM105" s="8">
        <v>5226</v>
      </c>
      <c r="AN105" s="8">
        <v>4853</v>
      </c>
      <c r="AO105" s="8">
        <v>4482</v>
      </c>
      <c r="AP105" s="8">
        <v>5526</v>
      </c>
      <c r="AQ105" s="8">
        <v>5291</v>
      </c>
      <c r="AR105" s="8">
        <v>584</v>
      </c>
      <c r="AS105" s="8">
        <v>4485</v>
      </c>
      <c r="AT105" s="8">
        <v>5999</v>
      </c>
      <c r="AU105" s="8">
        <v>5466</v>
      </c>
      <c r="AV105" s="8">
        <v>4851</v>
      </c>
      <c r="AW105" s="8">
        <v>5079</v>
      </c>
      <c r="AX105" s="8">
        <v>5360</v>
      </c>
      <c r="AY105" s="8">
        <v>6103</v>
      </c>
      <c r="AZ105" s="8">
        <v>5380</v>
      </c>
      <c r="BA105" s="8">
        <v>4841</v>
      </c>
      <c r="BB105" s="8">
        <v>5845</v>
      </c>
      <c r="BC105" s="8">
        <v>5713</v>
      </c>
      <c r="BD105" s="8">
        <v>5075</v>
      </c>
      <c r="BE105" s="8">
        <v>4500</v>
      </c>
      <c r="BF105" s="8">
        <v>5417</v>
      </c>
      <c r="BG105" s="8">
        <v>5001</v>
      </c>
      <c r="BH105" s="8">
        <v>4961</v>
      </c>
      <c r="BI105" s="8">
        <v>5022</v>
      </c>
      <c r="BJ105" s="93">
        <v>5303</v>
      </c>
      <c r="BK105" s="80">
        <v>5932</v>
      </c>
      <c r="BL105" s="8">
        <v>6084</v>
      </c>
      <c r="BM105" s="8">
        <v>5857</v>
      </c>
      <c r="BN105" s="93">
        <v>5976</v>
      </c>
      <c r="BO105" s="8">
        <v>6062</v>
      </c>
      <c r="BP105" s="8">
        <v>5784</v>
      </c>
      <c r="BQ105" s="8"/>
      <c r="BR105" s="8"/>
      <c r="BS105" s="8"/>
      <c r="BT105" s="8"/>
      <c r="BU105" s="8"/>
      <c r="BV105" s="8"/>
      <c r="BW105" s="8"/>
      <c r="BX105" s="8"/>
      <c r="BY105" s="31">
        <f>SUM(AH105:AK105)</f>
        <v>18133</v>
      </c>
      <c r="CA105" s="9">
        <f>SUM(AL105:AO105)</f>
        <v>19986</v>
      </c>
      <c r="CC105" s="9">
        <f>SUM(AP105:AS105)</f>
        <v>15886</v>
      </c>
      <c r="CE105" s="9">
        <f>SUM(AT105:AW105)</f>
        <v>21395</v>
      </c>
      <c r="CG105" s="9">
        <f>SUM(AX105:BA105)</f>
        <v>21684</v>
      </c>
      <c r="CI105" s="9">
        <f>SUM(BB105:BE105)</f>
        <v>21133</v>
      </c>
      <c r="CK105" s="9">
        <f>SUM(BF105:BI105)</f>
        <v>20401</v>
      </c>
      <c r="CM105" s="9">
        <f t="shared" si="2"/>
        <v>23176</v>
      </c>
    </row>
    <row r="106" spans="2:91" s="1" customFormat="1" x14ac:dyDescent="0.25">
      <c r="D106" s="3" t="s">
        <v>18</v>
      </c>
      <c r="E106" s="4" t="s">
        <v>17</v>
      </c>
      <c r="F106" s="5">
        <v>4626</v>
      </c>
      <c r="G106" s="5">
        <v>4657</v>
      </c>
      <c r="H106" s="5">
        <v>4693</v>
      </c>
      <c r="I106" s="5">
        <v>4278</v>
      </c>
      <c r="J106" s="6" t="s">
        <v>26</v>
      </c>
      <c r="K106" s="6" t="s">
        <v>26</v>
      </c>
      <c r="L106" s="6" t="s">
        <v>26</v>
      </c>
      <c r="M106" s="6" t="s">
        <v>26</v>
      </c>
      <c r="N106" s="6" t="s">
        <v>26</v>
      </c>
      <c r="O106" s="6" t="s">
        <v>26</v>
      </c>
      <c r="P106" s="6" t="s">
        <v>26</v>
      </c>
      <c r="Q106" s="6" t="s">
        <v>26</v>
      </c>
      <c r="R106" s="5">
        <v>4607</v>
      </c>
      <c r="S106" s="5">
        <v>4269</v>
      </c>
      <c r="T106" s="5">
        <v>4229</v>
      </c>
      <c r="U106" s="5">
        <v>3773</v>
      </c>
      <c r="V106" s="5">
        <v>4807</v>
      </c>
      <c r="W106" s="5">
        <v>5003</v>
      </c>
      <c r="X106" s="5">
        <v>5466</v>
      </c>
      <c r="Y106" s="5">
        <v>5626</v>
      </c>
      <c r="Z106" s="5">
        <v>5944</v>
      </c>
      <c r="AA106" s="5">
        <v>5656</v>
      </c>
      <c r="AB106" s="5">
        <v>5357</v>
      </c>
      <c r="AC106" s="5">
        <v>5775</v>
      </c>
      <c r="AD106" s="6" t="s">
        <v>26</v>
      </c>
      <c r="AE106" s="6" t="s">
        <v>26</v>
      </c>
      <c r="AF106" s="6" t="s">
        <v>26</v>
      </c>
      <c r="AG106" s="6" t="s">
        <v>26</v>
      </c>
      <c r="AL106" s="9"/>
      <c r="AM106" s="9"/>
      <c r="AN106" s="9"/>
      <c r="AO106" s="13"/>
      <c r="AP106" s="16"/>
      <c r="AQ106" s="16"/>
      <c r="AR106" s="16"/>
      <c r="AS106" s="16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93"/>
      <c r="BK106" s="73"/>
      <c r="BL106" s="8"/>
      <c r="BM106" s="8"/>
      <c r="BN106" s="93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28"/>
      <c r="CE106" s="9"/>
      <c r="CG106" s="9"/>
      <c r="CI106" s="9"/>
      <c r="CK106" s="9"/>
      <c r="CM106" s="9">
        <f t="shared" si="2"/>
        <v>0</v>
      </c>
    </row>
    <row r="107" spans="2:91" s="1" customFormat="1" x14ac:dyDescent="0.25">
      <c r="D107" s="3" t="s">
        <v>19</v>
      </c>
      <c r="E107" s="4" t="s">
        <v>20</v>
      </c>
      <c r="F107" s="5">
        <v>16</v>
      </c>
      <c r="G107" s="5">
        <v>16</v>
      </c>
      <c r="H107" s="5">
        <v>17</v>
      </c>
      <c r="I107" s="5">
        <v>17</v>
      </c>
      <c r="J107" s="5">
        <v>17</v>
      </c>
      <c r="K107" s="5">
        <v>16</v>
      </c>
      <c r="L107" s="5">
        <v>16</v>
      </c>
      <c r="M107" s="5">
        <v>16</v>
      </c>
      <c r="N107" s="5">
        <v>16</v>
      </c>
      <c r="O107" s="5">
        <v>16</v>
      </c>
      <c r="P107" s="5">
        <v>16</v>
      </c>
      <c r="Q107" s="5">
        <v>16</v>
      </c>
      <c r="R107" s="5">
        <v>16</v>
      </c>
      <c r="S107" s="5">
        <v>15</v>
      </c>
      <c r="T107" s="5">
        <v>16</v>
      </c>
      <c r="U107" s="5">
        <v>15</v>
      </c>
      <c r="V107" s="5">
        <v>17</v>
      </c>
      <c r="W107" s="5">
        <v>17</v>
      </c>
      <c r="X107" s="5">
        <v>18</v>
      </c>
      <c r="Y107" s="5">
        <v>18</v>
      </c>
      <c r="Z107" s="5">
        <v>17</v>
      </c>
      <c r="AA107" s="5">
        <v>16</v>
      </c>
      <c r="AB107" s="5">
        <v>16</v>
      </c>
      <c r="AC107" s="5">
        <v>16</v>
      </c>
      <c r="AD107" s="5">
        <v>16</v>
      </c>
      <c r="AE107" s="5">
        <v>17</v>
      </c>
      <c r="AF107" s="5">
        <v>17</v>
      </c>
      <c r="AG107" s="5">
        <v>17</v>
      </c>
      <c r="AH107" s="5">
        <v>15</v>
      </c>
      <c r="AI107" s="5">
        <v>15</v>
      </c>
      <c r="AJ107" s="5">
        <v>15</v>
      </c>
      <c r="AK107" s="5">
        <v>15</v>
      </c>
      <c r="AL107" s="8">
        <v>15</v>
      </c>
      <c r="AM107" s="8">
        <v>14</v>
      </c>
      <c r="AN107" s="8">
        <v>15</v>
      </c>
      <c r="AO107" s="5">
        <v>15</v>
      </c>
      <c r="AP107" s="5">
        <v>15</v>
      </c>
      <c r="AQ107" s="5">
        <v>15</v>
      </c>
      <c r="AR107" s="5">
        <v>15</v>
      </c>
      <c r="AS107" s="5">
        <v>15</v>
      </c>
      <c r="AT107" s="8">
        <v>15</v>
      </c>
      <c r="AU107" s="8">
        <v>16</v>
      </c>
      <c r="AV107" s="8">
        <v>16</v>
      </c>
      <c r="AW107" s="8">
        <v>16</v>
      </c>
      <c r="AX107" s="8">
        <v>16</v>
      </c>
      <c r="AY107" s="8">
        <v>16</v>
      </c>
      <c r="AZ107" s="8">
        <v>18</v>
      </c>
      <c r="BA107" s="8">
        <v>17</v>
      </c>
      <c r="BB107" s="8">
        <v>17</v>
      </c>
      <c r="BC107" s="8">
        <v>18</v>
      </c>
      <c r="BD107" s="8">
        <v>18</v>
      </c>
      <c r="BE107" s="8">
        <v>17</v>
      </c>
      <c r="BF107" s="8">
        <v>17</v>
      </c>
      <c r="BG107" s="8">
        <v>17</v>
      </c>
      <c r="BH107" s="8">
        <v>17</v>
      </c>
      <c r="BI107" s="8">
        <v>17</v>
      </c>
      <c r="BJ107" s="93">
        <v>17</v>
      </c>
      <c r="BK107" s="73">
        <v>17</v>
      </c>
      <c r="BL107" s="8">
        <v>17</v>
      </c>
      <c r="BM107" s="8">
        <v>17</v>
      </c>
      <c r="BN107" s="93">
        <v>16</v>
      </c>
      <c r="BO107" s="8">
        <v>16</v>
      </c>
      <c r="BP107" s="8">
        <v>16</v>
      </c>
      <c r="BQ107" s="8"/>
      <c r="BR107" s="8"/>
      <c r="BS107" s="8"/>
      <c r="BT107" s="8"/>
      <c r="BU107" s="8"/>
      <c r="BV107" s="8"/>
      <c r="BW107" s="8"/>
      <c r="BX107" s="8"/>
      <c r="BY107" s="28"/>
      <c r="CE107" s="9"/>
      <c r="CG107" s="9"/>
      <c r="CI107" s="9"/>
      <c r="CK107" s="9"/>
      <c r="CM107" s="9">
        <f t="shared" si="2"/>
        <v>68</v>
      </c>
    </row>
    <row r="108" spans="2:91" s="1" customFormat="1" x14ac:dyDescent="0.25">
      <c r="B108" s="3">
        <v>242040500</v>
      </c>
      <c r="C108" s="3" t="s">
        <v>51</v>
      </c>
      <c r="D108" s="3" t="s">
        <v>14</v>
      </c>
      <c r="E108" s="4" t="s">
        <v>15</v>
      </c>
      <c r="F108" s="5">
        <v>58242000</v>
      </c>
      <c r="G108" s="5">
        <v>49905000</v>
      </c>
      <c r="H108" s="5">
        <v>56223000</v>
      </c>
      <c r="I108" s="5">
        <v>56770000</v>
      </c>
      <c r="J108" s="5">
        <v>60808000</v>
      </c>
      <c r="K108" s="5">
        <v>58968000</v>
      </c>
      <c r="L108" s="5">
        <v>57918000</v>
      </c>
      <c r="M108" s="5">
        <v>56198000</v>
      </c>
      <c r="N108" s="5">
        <v>66755000</v>
      </c>
      <c r="O108" s="5">
        <v>65694000</v>
      </c>
      <c r="P108" s="5">
        <v>65052000</v>
      </c>
      <c r="Q108" s="5">
        <v>60763000</v>
      </c>
      <c r="R108" s="5">
        <v>57643000</v>
      </c>
      <c r="S108" s="5">
        <v>53390000</v>
      </c>
      <c r="T108" s="5">
        <v>56309000</v>
      </c>
      <c r="U108" s="5">
        <v>63811000</v>
      </c>
      <c r="V108" s="5">
        <v>73636000</v>
      </c>
      <c r="W108" s="5">
        <v>60092000</v>
      </c>
      <c r="X108" s="5">
        <v>74515000</v>
      </c>
      <c r="Y108" s="5">
        <v>82229000</v>
      </c>
      <c r="Z108" s="5">
        <v>84405000</v>
      </c>
      <c r="AA108" s="5">
        <v>82874000</v>
      </c>
      <c r="AB108" s="5">
        <v>80067000</v>
      </c>
      <c r="AC108" s="5">
        <v>75088000</v>
      </c>
      <c r="AD108" s="5">
        <v>80602000</v>
      </c>
      <c r="AE108" s="5">
        <v>80758000</v>
      </c>
      <c r="AF108" s="5">
        <v>84578000</v>
      </c>
      <c r="AG108" s="5">
        <v>72898000</v>
      </c>
      <c r="AH108" s="5">
        <v>52883000</v>
      </c>
      <c r="AI108" s="5">
        <v>54942000</v>
      </c>
      <c r="AJ108" s="5">
        <v>55282000</v>
      </c>
      <c r="AK108" s="5">
        <v>54515000</v>
      </c>
      <c r="AL108" s="8">
        <v>57572000</v>
      </c>
      <c r="AM108" s="8">
        <v>58828000</v>
      </c>
      <c r="AN108" s="8">
        <v>62775000</v>
      </c>
      <c r="AO108" s="8">
        <v>60622000</v>
      </c>
      <c r="AP108" s="8">
        <v>67578000</v>
      </c>
      <c r="AQ108" s="8">
        <v>68975000</v>
      </c>
      <c r="AR108" s="8">
        <v>75314000</v>
      </c>
      <c r="AS108" s="8">
        <v>67414000</v>
      </c>
      <c r="AT108" s="8">
        <v>73248000</v>
      </c>
      <c r="AU108" s="8">
        <v>66955000</v>
      </c>
      <c r="AV108" s="8">
        <v>73046000</v>
      </c>
      <c r="AW108" s="8">
        <v>72249000</v>
      </c>
      <c r="AX108" s="8">
        <v>71500000</v>
      </c>
      <c r="AY108" s="8">
        <v>70675000</v>
      </c>
      <c r="AZ108" s="8">
        <v>72952000</v>
      </c>
      <c r="BA108" s="8">
        <v>73503000</v>
      </c>
      <c r="BB108" s="8">
        <v>76161000</v>
      </c>
      <c r="BC108" s="8">
        <v>68874000</v>
      </c>
      <c r="BD108" s="8">
        <v>74541000</v>
      </c>
      <c r="BE108" s="8">
        <v>65217000</v>
      </c>
      <c r="BF108" s="8">
        <v>74971000</v>
      </c>
      <c r="BG108" s="8">
        <v>67847000</v>
      </c>
      <c r="BH108" s="8">
        <v>71699000</v>
      </c>
      <c r="BI108" s="8">
        <v>67562000</v>
      </c>
      <c r="BJ108" s="93">
        <v>70217000</v>
      </c>
      <c r="BK108" s="80">
        <v>68497000</v>
      </c>
      <c r="BL108" s="8">
        <v>70900000</v>
      </c>
      <c r="BM108" s="8">
        <v>69658000</v>
      </c>
      <c r="BN108" s="93">
        <v>76177000</v>
      </c>
      <c r="BO108" s="8">
        <v>70912000</v>
      </c>
      <c r="BP108" s="8">
        <v>75023000</v>
      </c>
      <c r="BQ108" s="8"/>
      <c r="BR108" s="8"/>
      <c r="BS108" s="8"/>
      <c r="BT108" s="8"/>
      <c r="BU108" s="8"/>
      <c r="BV108" s="8"/>
      <c r="BW108" s="8"/>
      <c r="BX108" s="8"/>
      <c r="BY108" s="31">
        <f>SUM(AH108:AK108)</f>
        <v>217622000</v>
      </c>
      <c r="CA108" s="9">
        <f>SUM(AL108:AO108)</f>
        <v>239797000</v>
      </c>
      <c r="CC108" s="9">
        <f>SUM(AP108:AS108)</f>
        <v>279281000</v>
      </c>
      <c r="CE108" s="9">
        <f>SUM(AT108:AW108)</f>
        <v>285498000</v>
      </c>
      <c r="CG108" s="9">
        <f>SUM(AX108:BA108)</f>
        <v>288630000</v>
      </c>
      <c r="CI108" s="9">
        <f>SUM(BB108:BE108)</f>
        <v>284793000</v>
      </c>
      <c r="CK108" s="9">
        <f>SUM(BF108:BI108)</f>
        <v>282079000</v>
      </c>
      <c r="CM108" s="9">
        <f t="shared" si="2"/>
        <v>279272000</v>
      </c>
    </row>
    <row r="109" spans="2:91" s="1" customFormat="1" x14ac:dyDescent="0.25">
      <c r="D109" s="3" t="s">
        <v>16</v>
      </c>
      <c r="E109" s="4" t="s">
        <v>17</v>
      </c>
      <c r="F109" s="5">
        <v>7037</v>
      </c>
      <c r="G109" s="5">
        <v>5945</v>
      </c>
      <c r="H109" s="5">
        <v>6618</v>
      </c>
      <c r="I109" s="5">
        <v>7543</v>
      </c>
      <c r="J109" s="5">
        <v>7984</v>
      </c>
      <c r="K109" s="5">
        <v>7161</v>
      </c>
      <c r="L109" s="5">
        <v>7133</v>
      </c>
      <c r="M109" s="5">
        <v>7508</v>
      </c>
      <c r="N109" s="5">
        <v>7968</v>
      </c>
      <c r="O109" s="5">
        <v>7841</v>
      </c>
      <c r="P109" s="5">
        <v>7636</v>
      </c>
      <c r="Q109" s="5">
        <v>7979</v>
      </c>
      <c r="R109" s="5">
        <v>7625</v>
      </c>
      <c r="S109" s="5">
        <v>7857</v>
      </c>
      <c r="T109" s="5">
        <v>7538</v>
      </c>
      <c r="U109" s="5">
        <v>8723</v>
      </c>
      <c r="V109" s="5">
        <v>9938</v>
      </c>
      <c r="W109" s="5">
        <v>7750</v>
      </c>
      <c r="X109" s="5">
        <v>10624</v>
      </c>
      <c r="Y109" s="5">
        <v>11289</v>
      </c>
      <c r="Z109" s="5">
        <v>10949</v>
      </c>
      <c r="AA109" s="5">
        <v>10682</v>
      </c>
      <c r="AB109" s="5">
        <v>10467</v>
      </c>
      <c r="AC109" s="5">
        <v>10530</v>
      </c>
      <c r="AD109" s="5">
        <v>11196</v>
      </c>
      <c r="AE109" s="5">
        <v>11408</v>
      </c>
      <c r="AF109" s="5">
        <v>10353</v>
      </c>
      <c r="AG109" s="5">
        <v>9376</v>
      </c>
      <c r="AH109" s="5">
        <v>6916</v>
      </c>
      <c r="AI109" s="5">
        <v>7070</v>
      </c>
      <c r="AJ109" s="5">
        <v>7497</v>
      </c>
      <c r="AK109" s="5">
        <v>7426</v>
      </c>
      <c r="AL109" s="8">
        <v>7179</v>
      </c>
      <c r="AM109" s="8">
        <v>8798</v>
      </c>
      <c r="AN109" s="8">
        <v>8859</v>
      </c>
      <c r="AO109" s="8">
        <v>8134</v>
      </c>
      <c r="AP109" s="8">
        <v>8597</v>
      </c>
      <c r="AQ109" s="8">
        <v>9621</v>
      </c>
      <c r="AR109" s="8">
        <v>9255</v>
      </c>
      <c r="AS109" s="8">
        <v>8558</v>
      </c>
      <c r="AT109" s="8">
        <v>9530</v>
      </c>
      <c r="AU109" s="8">
        <v>8807</v>
      </c>
      <c r="AV109" s="8">
        <v>9046</v>
      </c>
      <c r="AW109" s="8">
        <v>10733</v>
      </c>
      <c r="AX109" s="8">
        <v>9757</v>
      </c>
      <c r="AY109" s="8">
        <v>9728</v>
      </c>
      <c r="AZ109" s="8">
        <v>9652</v>
      </c>
      <c r="BA109" s="8">
        <v>10362</v>
      </c>
      <c r="BB109" s="8">
        <v>10375</v>
      </c>
      <c r="BC109" s="8">
        <v>10316</v>
      </c>
      <c r="BD109" s="8">
        <v>10672</v>
      </c>
      <c r="BE109" s="8">
        <v>9504</v>
      </c>
      <c r="BF109" s="8">
        <v>9935</v>
      </c>
      <c r="BG109" s="8">
        <v>9532</v>
      </c>
      <c r="BH109" s="8">
        <v>9490</v>
      </c>
      <c r="BI109" s="8">
        <v>9428</v>
      </c>
      <c r="BJ109" s="93">
        <v>9781</v>
      </c>
      <c r="BK109" s="80">
        <v>9186</v>
      </c>
      <c r="BL109" s="8">
        <v>8563</v>
      </c>
      <c r="BM109" s="8">
        <v>9490</v>
      </c>
      <c r="BN109" s="93">
        <v>10333</v>
      </c>
      <c r="BO109" s="8">
        <v>9285</v>
      </c>
      <c r="BP109" s="8">
        <v>9135</v>
      </c>
      <c r="BQ109" s="8"/>
      <c r="BR109" s="8"/>
      <c r="BS109" s="8"/>
      <c r="BT109" s="8"/>
      <c r="BU109" s="8"/>
      <c r="BV109" s="8"/>
      <c r="BW109" s="8"/>
      <c r="BX109" s="8"/>
      <c r="BY109" s="31">
        <f>SUM(AH109:AK109)</f>
        <v>28909</v>
      </c>
      <c r="CA109" s="9">
        <f>SUM(AL109:AO109)</f>
        <v>32970</v>
      </c>
      <c r="CC109" s="9">
        <f>SUM(AP109:AS109)</f>
        <v>36031</v>
      </c>
      <c r="CE109" s="9">
        <f>SUM(AT109:AW109)</f>
        <v>38116</v>
      </c>
      <c r="CG109" s="9">
        <f>SUM(AX109:BA109)</f>
        <v>39499</v>
      </c>
      <c r="CI109" s="9">
        <f>SUM(BB109:BE109)</f>
        <v>40867</v>
      </c>
      <c r="CK109" s="9">
        <f>SUM(BF109:BI109)</f>
        <v>38385</v>
      </c>
      <c r="CM109" s="9">
        <f t="shared" si="2"/>
        <v>37020</v>
      </c>
    </row>
    <row r="110" spans="2:91" s="1" customFormat="1" x14ac:dyDescent="0.25">
      <c r="D110" s="3" t="s">
        <v>18</v>
      </c>
      <c r="E110" s="4" t="s">
        <v>17</v>
      </c>
      <c r="F110" s="5">
        <v>7037</v>
      </c>
      <c r="G110" s="5">
        <v>5945</v>
      </c>
      <c r="H110" s="5">
        <v>6618</v>
      </c>
      <c r="I110" s="5">
        <v>7543</v>
      </c>
      <c r="J110" s="5">
        <v>7984</v>
      </c>
      <c r="K110" s="5">
        <v>7161</v>
      </c>
      <c r="L110" s="5">
        <v>7133</v>
      </c>
      <c r="M110" s="5">
        <v>7508</v>
      </c>
      <c r="N110" s="5">
        <v>7968</v>
      </c>
      <c r="O110" s="5">
        <v>7841</v>
      </c>
      <c r="P110" s="5">
        <v>7636</v>
      </c>
      <c r="Q110" s="5">
        <v>7979</v>
      </c>
      <c r="R110" s="5">
        <v>7625</v>
      </c>
      <c r="S110" s="5">
        <v>7857</v>
      </c>
      <c r="T110" s="5">
        <v>7538</v>
      </c>
      <c r="U110" s="5">
        <v>8723</v>
      </c>
      <c r="V110" s="5">
        <v>9938</v>
      </c>
      <c r="W110" s="5">
        <v>7750</v>
      </c>
      <c r="X110" s="5">
        <v>10624</v>
      </c>
      <c r="Y110" s="5">
        <v>11289</v>
      </c>
      <c r="Z110" s="5">
        <v>10949</v>
      </c>
      <c r="AA110" s="5">
        <v>10682</v>
      </c>
      <c r="AB110" s="5">
        <v>10467</v>
      </c>
      <c r="AC110" s="5">
        <v>10530</v>
      </c>
      <c r="AD110" s="5">
        <v>11196</v>
      </c>
      <c r="AE110" s="5">
        <v>11408</v>
      </c>
      <c r="AF110" s="5">
        <v>10353</v>
      </c>
      <c r="AG110" s="5">
        <v>9376</v>
      </c>
      <c r="AL110" s="9"/>
      <c r="AM110" s="9"/>
      <c r="AN110" s="9"/>
      <c r="AO110" s="13"/>
      <c r="AP110" s="16"/>
      <c r="AQ110" s="16"/>
      <c r="AR110" s="16"/>
      <c r="AS110" s="16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93"/>
      <c r="BK110" s="73"/>
      <c r="BL110" s="8"/>
      <c r="BM110" s="8"/>
      <c r="BN110" s="93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28"/>
      <c r="CE110" s="9"/>
      <c r="CG110" s="9"/>
      <c r="CI110" s="9"/>
      <c r="CK110" s="9"/>
      <c r="CM110" s="9">
        <f t="shared" si="2"/>
        <v>0</v>
      </c>
    </row>
    <row r="111" spans="2:91" s="1" customFormat="1" x14ac:dyDescent="0.25">
      <c r="D111" s="3" t="s">
        <v>19</v>
      </c>
      <c r="E111" s="4" t="s">
        <v>20</v>
      </c>
      <c r="F111" s="5">
        <v>31</v>
      </c>
      <c r="G111" s="5">
        <v>32</v>
      </c>
      <c r="H111" s="5">
        <v>30</v>
      </c>
      <c r="I111" s="5">
        <v>29</v>
      </c>
      <c r="J111" s="5">
        <v>28</v>
      </c>
      <c r="K111" s="5">
        <v>28</v>
      </c>
      <c r="L111" s="5">
        <v>28</v>
      </c>
      <c r="M111" s="5">
        <v>27</v>
      </c>
      <c r="N111" s="5">
        <v>28</v>
      </c>
      <c r="O111" s="5">
        <v>27</v>
      </c>
      <c r="P111" s="5">
        <v>28</v>
      </c>
      <c r="Q111" s="5">
        <v>27</v>
      </c>
      <c r="R111" s="5">
        <v>28</v>
      </c>
      <c r="S111" s="5">
        <v>26</v>
      </c>
      <c r="T111" s="5">
        <v>26</v>
      </c>
      <c r="U111" s="5">
        <v>26</v>
      </c>
      <c r="V111" s="5">
        <v>28</v>
      </c>
      <c r="W111" s="5">
        <v>27</v>
      </c>
      <c r="X111" s="5">
        <v>26</v>
      </c>
      <c r="Y111" s="5">
        <v>25</v>
      </c>
      <c r="Z111" s="5">
        <v>25</v>
      </c>
      <c r="AA111" s="5">
        <v>26</v>
      </c>
      <c r="AB111" s="5">
        <v>25</v>
      </c>
      <c r="AC111" s="5">
        <v>25</v>
      </c>
      <c r="AD111" s="5">
        <v>26</v>
      </c>
      <c r="AE111" s="5">
        <v>25</v>
      </c>
      <c r="AF111" s="5">
        <v>23</v>
      </c>
      <c r="AG111" s="5">
        <v>23</v>
      </c>
      <c r="AH111" s="5">
        <v>23</v>
      </c>
      <c r="AI111" s="5">
        <v>23</v>
      </c>
      <c r="AJ111" s="5">
        <v>23</v>
      </c>
      <c r="AK111" s="5">
        <v>23</v>
      </c>
      <c r="AL111" s="8">
        <v>23</v>
      </c>
      <c r="AM111" s="8">
        <v>23</v>
      </c>
      <c r="AN111" s="8">
        <v>23</v>
      </c>
      <c r="AO111" s="5">
        <v>23</v>
      </c>
      <c r="AP111" s="5">
        <v>23</v>
      </c>
      <c r="AQ111" s="5">
        <v>23</v>
      </c>
      <c r="AR111" s="5">
        <v>23</v>
      </c>
      <c r="AS111" s="5">
        <v>23</v>
      </c>
      <c r="AT111" s="8">
        <v>23</v>
      </c>
      <c r="AU111" s="8">
        <v>24</v>
      </c>
      <c r="AV111" s="8">
        <v>24</v>
      </c>
      <c r="AW111" s="8">
        <v>24</v>
      </c>
      <c r="AX111" s="8">
        <v>25</v>
      </c>
      <c r="AY111" s="8">
        <v>27</v>
      </c>
      <c r="AZ111" s="8">
        <v>25</v>
      </c>
      <c r="BA111" s="8">
        <v>25</v>
      </c>
      <c r="BB111" s="8">
        <v>27</v>
      </c>
      <c r="BC111" s="8">
        <v>24</v>
      </c>
      <c r="BD111" s="8">
        <v>25</v>
      </c>
      <c r="BE111" s="8">
        <v>25</v>
      </c>
      <c r="BF111" s="8">
        <v>24</v>
      </c>
      <c r="BG111" s="8">
        <v>23</v>
      </c>
      <c r="BH111" s="8">
        <v>23</v>
      </c>
      <c r="BI111" s="8">
        <v>23</v>
      </c>
      <c r="BJ111" s="93">
        <v>23</v>
      </c>
      <c r="BK111" s="73">
        <v>23</v>
      </c>
      <c r="BL111" s="8">
        <v>23</v>
      </c>
      <c r="BM111" s="8">
        <v>22</v>
      </c>
      <c r="BN111" s="93">
        <v>16</v>
      </c>
      <c r="BO111" s="8">
        <v>22</v>
      </c>
      <c r="BP111" s="8">
        <v>22</v>
      </c>
      <c r="BQ111" s="8"/>
      <c r="BR111" s="8"/>
      <c r="BS111" s="8"/>
      <c r="BT111" s="8"/>
      <c r="BU111" s="8"/>
      <c r="BV111" s="8"/>
      <c r="BW111" s="8"/>
      <c r="BX111" s="8"/>
      <c r="BY111" s="28"/>
      <c r="CE111" s="9"/>
      <c r="CG111" s="9"/>
      <c r="CI111" s="9"/>
      <c r="CK111" s="9"/>
      <c r="CM111" s="9">
        <f t="shared" si="2"/>
        <v>91</v>
      </c>
    </row>
    <row r="112" spans="2:91" s="1" customFormat="1" x14ac:dyDescent="0.25">
      <c r="B112" s="3">
        <v>242040730</v>
      </c>
      <c r="C112" s="3" t="s">
        <v>52</v>
      </c>
      <c r="D112" s="3" t="s">
        <v>14</v>
      </c>
      <c r="E112" s="4" t="s">
        <v>15</v>
      </c>
      <c r="F112" s="5">
        <v>18275000</v>
      </c>
      <c r="G112" s="5">
        <v>18204000</v>
      </c>
      <c r="H112" s="5">
        <v>18749000</v>
      </c>
      <c r="I112" s="5">
        <v>16905000</v>
      </c>
      <c r="J112" s="5">
        <v>18663000</v>
      </c>
      <c r="K112" s="5">
        <v>20694000</v>
      </c>
      <c r="L112" s="5">
        <v>23052000</v>
      </c>
      <c r="M112" s="5">
        <v>21550000</v>
      </c>
      <c r="N112" s="5">
        <v>19975000</v>
      </c>
      <c r="O112" s="5">
        <v>23912000</v>
      </c>
      <c r="P112" s="5">
        <v>22944000</v>
      </c>
      <c r="Q112" s="5">
        <v>20889000</v>
      </c>
      <c r="R112" s="5">
        <v>21579000</v>
      </c>
      <c r="S112" s="5">
        <v>24109000</v>
      </c>
      <c r="T112" s="5">
        <v>26241000</v>
      </c>
      <c r="U112" s="5">
        <v>21815000</v>
      </c>
      <c r="V112" s="5">
        <v>23752000</v>
      </c>
      <c r="W112" s="5">
        <v>26088000</v>
      </c>
      <c r="X112" s="5">
        <v>29893000</v>
      </c>
      <c r="Y112" s="5">
        <v>29154000</v>
      </c>
      <c r="Z112" s="5">
        <v>32510000</v>
      </c>
      <c r="AA112" s="5">
        <v>34995000</v>
      </c>
      <c r="AB112" s="5">
        <v>31690000</v>
      </c>
      <c r="AC112" s="5">
        <v>32079000</v>
      </c>
      <c r="AD112" s="5">
        <v>33527000</v>
      </c>
      <c r="AE112" s="5">
        <v>40145000</v>
      </c>
      <c r="AF112" s="5">
        <v>38675000</v>
      </c>
      <c r="AG112" s="5">
        <v>32671000</v>
      </c>
      <c r="AH112" s="5">
        <v>37829000</v>
      </c>
      <c r="AI112" s="5">
        <v>30775000</v>
      </c>
      <c r="AJ112" s="5">
        <v>29066000</v>
      </c>
      <c r="AK112" s="5">
        <v>26704000</v>
      </c>
      <c r="AL112" s="8">
        <v>29368000</v>
      </c>
      <c r="AM112" s="8">
        <v>27411000</v>
      </c>
      <c r="AN112" s="8">
        <v>29961000</v>
      </c>
      <c r="AO112" s="8">
        <v>23876000</v>
      </c>
      <c r="AP112" s="8">
        <v>28654000</v>
      </c>
      <c r="AQ112" s="8">
        <v>32491000</v>
      </c>
      <c r="AR112" s="8">
        <v>30762000</v>
      </c>
      <c r="AS112" s="8">
        <v>24415700</v>
      </c>
      <c r="AT112" s="8">
        <v>33799000</v>
      </c>
      <c r="AU112" s="8">
        <v>31985000</v>
      </c>
      <c r="AV112" s="8">
        <v>32859000</v>
      </c>
      <c r="AW112" s="8">
        <v>26335000</v>
      </c>
      <c r="AX112" s="8">
        <v>27800000</v>
      </c>
      <c r="AY112" s="8">
        <v>29557000</v>
      </c>
      <c r="AZ112" s="8">
        <v>30721000</v>
      </c>
      <c r="BA112" s="8">
        <v>29618000</v>
      </c>
      <c r="BB112" s="8">
        <v>31628000</v>
      </c>
      <c r="BC112" s="8">
        <v>28879000</v>
      </c>
      <c r="BD112" s="8">
        <v>30126000</v>
      </c>
      <c r="BE112" s="8">
        <v>27907000</v>
      </c>
      <c r="BF112" s="8">
        <v>30764000</v>
      </c>
      <c r="BG112" s="8">
        <v>28398000</v>
      </c>
      <c r="BH112" s="8">
        <v>30507000</v>
      </c>
      <c r="BI112" s="8">
        <v>26660000</v>
      </c>
      <c r="BJ112" s="93">
        <v>28220000</v>
      </c>
      <c r="BK112" s="80">
        <v>33776000</v>
      </c>
      <c r="BL112" s="8">
        <v>29999000</v>
      </c>
      <c r="BM112" s="8">
        <v>25863000</v>
      </c>
      <c r="BN112" s="93">
        <v>35798000</v>
      </c>
      <c r="BO112" s="8">
        <v>37593000</v>
      </c>
      <c r="BP112" s="8">
        <v>30669000</v>
      </c>
      <c r="BQ112" s="8"/>
      <c r="BR112" s="8"/>
      <c r="BS112" s="8"/>
      <c r="BT112" s="8"/>
      <c r="BU112" s="8"/>
      <c r="BV112" s="8"/>
      <c r="BW112" s="8"/>
      <c r="BX112" s="8"/>
      <c r="BY112" s="31">
        <f>SUM(AH112:AK112)</f>
        <v>124374000</v>
      </c>
      <c r="CA112" s="9">
        <f>SUM(AL112:AO112)</f>
        <v>110616000</v>
      </c>
      <c r="CC112" s="9">
        <f>SUM(AP112:AS112)</f>
        <v>116322700</v>
      </c>
      <c r="CE112" s="9">
        <f>SUM(AT112:AW112)</f>
        <v>124978000</v>
      </c>
      <c r="CG112" s="9">
        <f>SUM(AX112:BA112)</f>
        <v>117696000</v>
      </c>
      <c r="CI112" s="9">
        <f>SUM(BB112:BE112)</f>
        <v>118540000</v>
      </c>
      <c r="CK112" s="9">
        <f>SUM(BF112:BI112)</f>
        <v>116329000</v>
      </c>
      <c r="CM112" s="9">
        <f t="shared" si="2"/>
        <v>117858000</v>
      </c>
    </row>
    <row r="113" spans="2:91" s="1" customFormat="1" x14ac:dyDescent="0.25">
      <c r="D113" s="3" t="s">
        <v>16</v>
      </c>
      <c r="E113" s="4" t="s">
        <v>17</v>
      </c>
      <c r="F113" s="5">
        <v>4650</v>
      </c>
      <c r="G113" s="5">
        <v>4471</v>
      </c>
      <c r="H113" s="5">
        <v>4530</v>
      </c>
      <c r="I113" s="5">
        <v>4250</v>
      </c>
      <c r="J113" s="5">
        <v>4404</v>
      </c>
      <c r="K113" s="5">
        <v>5345</v>
      </c>
      <c r="L113" s="5">
        <v>5544</v>
      </c>
      <c r="M113" s="5">
        <v>5769</v>
      </c>
      <c r="N113" s="5">
        <v>5811</v>
      </c>
      <c r="O113" s="5">
        <v>5930</v>
      </c>
      <c r="P113" s="5">
        <v>5231</v>
      </c>
      <c r="Q113" s="5">
        <v>4811</v>
      </c>
      <c r="R113" s="5">
        <v>5324</v>
      </c>
      <c r="S113" s="5">
        <v>4971</v>
      </c>
      <c r="T113" s="5">
        <v>5607</v>
      </c>
      <c r="U113" s="5">
        <v>4781</v>
      </c>
      <c r="V113" s="5">
        <v>5263</v>
      </c>
      <c r="W113" s="5">
        <v>6103</v>
      </c>
      <c r="X113" s="5">
        <v>6550</v>
      </c>
      <c r="Y113" s="5">
        <v>6301</v>
      </c>
      <c r="Z113" s="5">
        <v>7185</v>
      </c>
      <c r="AA113" s="5">
        <v>7291</v>
      </c>
      <c r="AB113" s="5">
        <v>6694</v>
      </c>
      <c r="AC113" s="5">
        <v>6254</v>
      </c>
      <c r="AD113" s="5">
        <v>6409</v>
      </c>
      <c r="AE113" s="5">
        <v>8077</v>
      </c>
      <c r="AF113" s="5">
        <v>8335</v>
      </c>
      <c r="AG113" s="5">
        <v>8038</v>
      </c>
      <c r="AH113" s="5">
        <v>7285</v>
      </c>
      <c r="AI113" s="5">
        <v>5123</v>
      </c>
      <c r="AJ113" s="5">
        <v>5684</v>
      </c>
      <c r="AK113" s="5">
        <v>5270</v>
      </c>
      <c r="AL113" s="8">
        <v>5910</v>
      </c>
      <c r="AM113" s="8">
        <v>5261</v>
      </c>
      <c r="AN113" s="8">
        <v>4865</v>
      </c>
      <c r="AO113" s="8">
        <v>4048</v>
      </c>
      <c r="AP113" s="8">
        <v>4699</v>
      </c>
      <c r="AQ113" s="8">
        <v>5995</v>
      </c>
      <c r="AR113" s="8">
        <v>4834</v>
      </c>
      <c r="AS113" s="8">
        <v>4198</v>
      </c>
      <c r="AT113" s="8">
        <v>5840</v>
      </c>
      <c r="AU113" s="8">
        <v>5539</v>
      </c>
      <c r="AV113" s="8">
        <v>4949</v>
      </c>
      <c r="AW113" s="8">
        <v>4545</v>
      </c>
      <c r="AX113" s="8">
        <v>4919</v>
      </c>
      <c r="AY113" s="8">
        <v>5226</v>
      </c>
      <c r="AZ113" s="8">
        <v>4734</v>
      </c>
      <c r="BA113" s="8">
        <v>4695</v>
      </c>
      <c r="BB113" s="8">
        <v>5470</v>
      </c>
      <c r="BC113" s="8">
        <v>4856</v>
      </c>
      <c r="BD113" s="8">
        <v>4593</v>
      </c>
      <c r="BE113" s="8">
        <v>4285</v>
      </c>
      <c r="BF113" s="8">
        <v>4769</v>
      </c>
      <c r="BG113" s="8">
        <v>4296</v>
      </c>
      <c r="BH113" s="8">
        <v>4767</v>
      </c>
      <c r="BI113" s="8">
        <v>4272</v>
      </c>
      <c r="BJ113" s="93">
        <v>4568</v>
      </c>
      <c r="BK113" s="80">
        <v>6883</v>
      </c>
      <c r="BL113" s="8">
        <v>5048</v>
      </c>
      <c r="BM113" s="8">
        <v>4350</v>
      </c>
      <c r="BN113" s="93">
        <v>5578</v>
      </c>
      <c r="BO113" s="8">
        <v>6353</v>
      </c>
      <c r="BP113" s="8">
        <v>5551</v>
      </c>
      <c r="BQ113" s="8"/>
      <c r="BR113" s="8"/>
      <c r="BS113" s="8"/>
      <c r="BT113" s="8"/>
      <c r="BU113" s="8"/>
      <c r="BV113" s="8"/>
      <c r="BW113" s="8"/>
      <c r="BX113" s="8"/>
      <c r="BY113" s="31">
        <f>SUM(AH113:AK113)</f>
        <v>23362</v>
      </c>
      <c r="CA113" s="9">
        <f>SUM(AL113:AO113)</f>
        <v>20084</v>
      </c>
      <c r="CC113" s="9">
        <f>SUM(AP113:AS113)</f>
        <v>19726</v>
      </c>
      <c r="CE113" s="9">
        <f>SUM(AT113:AW113)</f>
        <v>20873</v>
      </c>
      <c r="CG113" s="9">
        <f>SUM(AX113:BA113)</f>
        <v>19574</v>
      </c>
      <c r="CI113" s="9">
        <f>SUM(BB113:BE113)</f>
        <v>19204</v>
      </c>
      <c r="CK113" s="9">
        <f>SUM(BF113:BI113)</f>
        <v>18104</v>
      </c>
      <c r="CM113" s="9">
        <f t="shared" si="2"/>
        <v>20849</v>
      </c>
    </row>
    <row r="114" spans="2:91" s="1" customFormat="1" x14ac:dyDescent="0.25">
      <c r="D114" s="3" t="s">
        <v>18</v>
      </c>
      <c r="E114" s="4" t="s">
        <v>17</v>
      </c>
      <c r="F114" s="5">
        <v>4650</v>
      </c>
      <c r="G114" s="5">
        <v>4471</v>
      </c>
      <c r="H114" s="5">
        <v>4530</v>
      </c>
      <c r="I114" s="5">
        <v>4250</v>
      </c>
      <c r="J114" s="5">
        <v>4404</v>
      </c>
      <c r="K114" s="5">
        <v>5345</v>
      </c>
      <c r="L114" s="5">
        <v>5544</v>
      </c>
      <c r="M114" s="5">
        <v>5769</v>
      </c>
      <c r="N114" s="5">
        <v>5811</v>
      </c>
      <c r="O114" s="5">
        <v>5930</v>
      </c>
      <c r="P114" s="5">
        <v>5231</v>
      </c>
      <c r="Q114" s="5">
        <v>4811</v>
      </c>
      <c r="R114" s="5">
        <v>5324</v>
      </c>
      <c r="S114" s="5">
        <v>4971</v>
      </c>
      <c r="T114" s="5">
        <v>5607</v>
      </c>
      <c r="U114" s="5">
        <v>4781</v>
      </c>
      <c r="V114" s="5">
        <v>5263</v>
      </c>
      <c r="W114" s="5">
        <v>6103</v>
      </c>
      <c r="X114" s="5">
        <v>6550</v>
      </c>
      <c r="Y114" s="5">
        <v>6301</v>
      </c>
      <c r="Z114" s="5">
        <v>7185</v>
      </c>
      <c r="AA114" s="5">
        <v>7291</v>
      </c>
      <c r="AB114" s="5">
        <v>6694</v>
      </c>
      <c r="AC114" s="5">
        <v>6254</v>
      </c>
      <c r="AD114" s="5">
        <v>6409</v>
      </c>
      <c r="AE114" s="5">
        <v>8077</v>
      </c>
      <c r="AF114" s="5">
        <v>8335</v>
      </c>
      <c r="AG114" s="5">
        <v>8038</v>
      </c>
      <c r="AL114" s="9"/>
      <c r="AM114" s="9"/>
      <c r="AN114" s="9"/>
      <c r="AO114" s="13"/>
      <c r="AP114" s="16"/>
      <c r="AQ114" s="16"/>
      <c r="AR114" s="16"/>
      <c r="AS114" s="16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93"/>
      <c r="BK114" s="73"/>
      <c r="BL114" s="8"/>
      <c r="BM114" s="8"/>
      <c r="BN114" s="93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28"/>
      <c r="CE114" s="9"/>
      <c r="CG114" s="9"/>
      <c r="CI114" s="9"/>
      <c r="CK114" s="9"/>
      <c r="CM114" s="9">
        <f t="shared" si="2"/>
        <v>0</v>
      </c>
    </row>
    <row r="115" spans="2:91" s="1" customFormat="1" x14ac:dyDescent="0.25">
      <c r="D115" s="3" t="s">
        <v>19</v>
      </c>
      <c r="E115" s="4" t="s">
        <v>20</v>
      </c>
      <c r="F115" s="5">
        <v>24</v>
      </c>
      <c r="G115" s="5">
        <v>25</v>
      </c>
      <c r="H115" s="5">
        <v>24</v>
      </c>
      <c r="I115" s="5">
        <v>23</v>
      </c>
      <c r="J115" s="5">
        <v>20</v>
      </c>
      <c r="K115" s="5">
        <v>21</v>
      </c>
      <c r="L115" s="5">
        <v>21</v>
      </c>
      <c r="M115" s="5">
        <v>21</v>
      </c>
      <c r="N115" s="5">
        <v>20</v>
      </c>
      <c r="O115" s="5">
        <v>19</v>
      </c>
      <c r="P115" s="5">
        <v>19</v>
      </c>
      <c r="Q115" s="5">
        <v>19</v>
      </c>
      <c r="R115" s="5">
        <v>19</v>
      </c>
      <c r="S115" s="5">
        <v>19</v>
      </c>
      <c r="T115" s="5">
        <v>19</v>
      </c>
      <c r="U115" s="5">
        <v>19</v>
      </c>
      <c r="V115" s="5">
        <v>19</v>
      </c>
      <c r="W115" s="5">
        <v>19</v>
      </c>
      <c r="X115" s="5">
        <v>19</v>
      </c>
      <c r="Y115" s="5">
        <v>19</v>
      </c>
      <c r="Z115" s="5">
        <v>19</v>
      </c>
      <c r="AA115" s="5">
        <v>18</v>
      </c>
      <c r="AB115" s="5">
        <v>18</v>
      </c>
      <c r="AC115" s="5">
        <v>18</v>
      </c>
      <c r="AD115" s="5">
        <v>18</v>
      </c>
      <c r="AE115" s="5">
        <v>17</v>
      </c>
      <c r="AF115" s="5">
        <v>17</v>
      </c>
      <c r="AG115" s="5">
        <v>16</v>
      </c>
      <c r="AH115" s="5">
        <v>17</v>
      </c>
      <c r="AI115" s="5">
        <v>18</v>
      </c>
      <c r="AJ115" s="5">
        <v>18</v>
      </c>
      <c r="AK115" s="5">
        <v>18</v>
      </c>
      <c r="AL115" s="8">
        <v>18</v>
      </c>
      <c r="AM115" s="8">
        <v>18</v>
      </c>
      <c r="AN115" s="8">
        <v>18</v>
      </c>
      <c r="AO115" s="5">
        <v>18</v>
      </c>
      <c r="AP115" s="5">
        <v>17</v>
      </c>
      <c r="AQ115" s="5">
        <v>18</v>
      </c>
      <c r="AR115" s="5">
        <v>18</v>
      </c>
      <c r="AS115" s="5">
        <v>18</v>
      </c>
      <c r="AT115" s="8">
        <v>18</v>
      </c>
      <c r="AU115" s="8">
        <v>18</v>
      </c>
      <c r="AV115" s="8">
        <v>19</v>
      </c>
      <c r="AW115" s="8">
        <v>19</v>
      </c>
      <c r="AX115" s="8">
        <v>18</v>
      </c>
      <c r="AY115" s="8">
        <v>18</v>
      </c>
      <c r="AZ115" s="8">
        <v>18</v>
      </c>
      <c r="BA115" s="8">
        <v>18</v>
      </c>
      <c r="BB115" s="8">
        <v>19</v>
      </c>
      <c r="BC115" s="8">
        <v>18</v>
      </c>
      <c r="BD115" s="8">
        <v>18</v>
      </c>
      <c r="BE115" s="8">
        <v>18</v>
      </c>
      <c r="BF115" s="8">
        <v>18</v>
      </c>
      <c r="BG115" s="8">
        <v>18</v>
      </c>
      <c r="BH115" s="8">
        <v>18</v>
      </c>
      <c r="BI115" s="8">
        <v>18</v>
      </c>
      <c r="BJ115" s="93">
        <v>19</v>
      </c>
      <c r="BK115" s="73">
        <v>19</v>
      </c>
      <c r="BL115" s="8">
        <v>19</v>
      </c>
      <c r="BM115" s="8">
        <v>20</v>
      </c>
      <c r="BN115" s="93">
        <v>18</v>
      </c>
      <c r="BO115" s="8">
        <v>18</v>
      </c>
      <c r="BP115" s="8">
        <v>18</v>
      </c>
      <c r="BQ115" s="8"/>
      <c r="BR115" s="8"/>
      <c r="BS115" s="8"/>
      <c r="BT115" s="8"/>
      <c r="BU115" s="8"/>
      <c r="BV115" s="8"/>
      <c r="BW115" s="8"/>
      <c r="BX115" s="8"/>
      <c r="BY115" s="28"/>
      <c r="CE115" s="9"/>
      <c r="CG115" s="9"/>
      <c r="CI115" s="9"/>
      <c r="CK115" s="9"/>
      <c r="CM115" s="9">
        <f t="shared" si="2"/>
        <v>77</v>
      </c>
    </row>
    <row r="116" spans="2:91" s="1" customFormat="1" x14ac:dyDescent="0.25">
      <c r="B116" s="3">
        <v>242040750</v>
      </c>
      <c r="C116" s="3" t="s">
        <v>53</v>
      </c>
      <c r="D116" s="3" t="s">
        <v>14</v>
      </c>
      <c r="E116" s="4" t="s">
        <v>15</v>
      </c>
      <c r="F116" s="5">
        <v>18094000</v>
      </c>
      <c r="G116" s="5">
        <v>20303000</v>
      </c>
      <c r="H116" s="5">
        <v>18814000</v>
      </c>
      <c r="I116" s="5">
        <v>20227000</v>
      </c>
      <c r="J116" s="5">
        <v>19044000</v>
      </c>
      <c r="K116" s="5">
        <v>16976000</v>
      </c>
      <c r="L116" s="5">
        <v>19856000</v>
      </c>
      <c r="M116" s="5">
        <v>19756000</v>
      </c>
      <c r="N116" s="5">
        <v>29077000</v>
      </c>
      <c r="O116" s="5">
        <v>30671000</v>
      </c>
      <c r="P116" s="5">
        <v>31386000</v>
      </c>
      <c r="Q116" s="5">
        <v>30688000</v>
      </c>
      <c r="R116" s="5">
        <v>31894000</v>
      </c>
      <c r="S116" s="5">
        <v>31792000</v>
      </c>
      <c r="T116" s="5">
        <v>33348000</v>
      </c>
      <c r="U116" s="5">
        <v>30548000</v>
      </c>
      <c r="V116" s="5">
        <v>36632000</v>
      </c>
      <c r="W116" s="5">
        <v>35666000</v>
      </c>
      <c r="X116" s="5">
        <v>39011000</v>
      </c>
      <c r="Y116" s="5">
        <v>38157000</v>
      </c>
      <c r="Z116" s="5">
        <v>46415700</v>
      </c>
      <c r="AA116" s="5">
        <v>51538000</v>
      </c>
      <c r="AB116" s="5">
        <v>55303000</v>
      </c>
      <c r="AC116" s="5">
        <v>48898000</v>
      </c>
      <c r="AD116" s="5">
        <v>52196000</v>
      </c>
      <c r="AE116" s="5">
        <v>58550000</v>
      </c>
      <c r="AF116" s="5">
        <v>53911000</v>
      </c>
      <c r="AG116" s="5">
        <v>44232000</v>
      </c>
      <c r="AH116" s="5">
        <v>37221000</v>
      </c>
      <c r="AI116" s="5">
        <v>32583000</v>
      </c>
      <c r="AJ116" s="5">
        <v>36698000</v>
      </c>
      <c r="AK116" s="5">
        <v>34492000</v>
      </c>
      <c r="AL116" s="8">
        <v>39868000</v>
      </c>
      <c r="AM116" s="8">
        <v>46571000</v>
      </c>
      <c r="AN116" s="8">
        <v>49050000</v>
      </c>
      <c r="AO116" s="8">
        <v>43878000</v>
      </c>
      <c r="AP116" s="8">
        <v>51753000</v>
      </c>
      <c r="AQ116" s="8">
        <v>54418000</v>
      </c>
      <c r="AR116" s="8">
        <v>56515000</v>
      </c>
      <c r="AS116" s="8">
        <v>52595000</v>
      </c>
      <c r="AT116" s="8">
        <v>59764000</v>
      </c>
      <c r="AU116" s="8">
        <v>53377000</v>
      </c>
      <c r="AV116" s="8">
        <v>55415700</v>
      </c>
      <c r="AW116" s="8">
        <v>49564000</v>
      </c>
      <c r="AX116" s="8">
        <v>58152000</v>
      </c>
      <c r="AY116" s="8">
        <v>60375000</v>
      </c>
      <c r="AZ116" s="8">
        <v>59301000</v>
      </c>
      <c r="BA116" s="8">
        <v>60977000</v>
      </c>
      <c r="BB116" s="8">
        <v>62472000</v>
      </c>
      <c r="BC116" s="8">
        <v>63779000</v>
      </c>
      <c r="BD116" s="8">
        <v>63740000</v>
      </c>
      <c r="BE116" s="8">
        <v>58859000</v>
      </c>
      <c r="BF116" s="8">
        <v>59090000</v>
      </c>
      <c r="BG116" s="8">
        <v>57850000</v>
      </c>
      <c r="BH116" s="8">
        <v>59500000</v>
      </c>
      <c r="BI116" s="8">
        <v>57070000</v>
      </c>
      <c r="BJ116" s="93">
        <v>60437000</v>
      </c>
      <c r="BK116" s="80">
        <v>60866000</v>
      </c>
      <c r="BL116" s="8">
        <v>58567000</v>
      </c>
      <c r="BM116" s="8">
        <v>56602000</v>
      </c>
      <c r="BN116" s="93">
        <v>69672000</v>
      </c>
      <c r="BO116" s="8">
        <v>65651000</v>
      </c>
      <c r="BP116" s="8">
        <v>65675000</v>
      </c>
      <c r="BQ116" s="8"/>
      <c r="BR116" s="8"/>
      <c r="BS116" s="8"/>
      <c r="BT116" s="8"/>
      <c r="BU116" s="8"/>
      <c r="BV116" s="8"/>
      <c r="BW116" s="8"/>
      <c r="BX116" s="8"/>
      <c r="BY116" s="31">
        <f>SUM(AH116:AK116)</f>
        <v>140994000</v>
      </c>
      <c r="CA116" s="9">
        <f>SUM(AL116:AO116)</f>
        <v>179367000</v>
      </c>
      <c r="CC116" s="9">
        <f>SUM(AP116:AS116)</f>
        <v>215281000</v>
      </c>
      <c r="CE116" s="9">
        <f>SUM(AT116:AW116)</f>
        <v>218120700</v>
      </c>
      <c r="CG116" s="9">
        <f>SUM(AX116:BA116)</f>
        <v>238805000</v>
      </c>
      <c r="CI116" s="9">
        <f>SUM(BB116:BE116)</f>
        <v>248850000</v>
      </c>
      <c r="CK116" s="9">
        <f>SUM(BF116:BI116)</f>
        <v>233510000</v>
      </c>
      <c r="CM116" s="9">
        <f t="shared" si="2"/>
        <v>236472000</v>
      </c>
    </row>
    <row r="117" spans="2:91" s="1" customFormat="1" x14ac:dyDescent="0.25">
      <c r="D117" s="3" t="s">
        <v>16</v>
      </c>
      <c r="E117" s="4" t="s">
        <v>17</v>
      </c>
      <c r="F117" s="5">
        <v>3059</v>
      </c>
      <c r="G117" s="5">
        <v>3616</v>
      </c>
      <c r="H117" s="5">
        <v>3649</v>
      </c>
      <c r="I117" s="5">
        <v>4177</v>
      </c>
      <c r="J117" s="5">
        <v>3703</v>
      </c>
      <c r="K117" s="5">
        <v>3117</v>
      </c>
      <c r="L117" s="5">
        <v>3128</v>
      </c>
      <c r="M117" s="5">
        <v>3518</v>
      </c>
      <c r="N117" s="5">
        <v>3642</v>
      </c>
      <c r="O117" s="5">
        <v>4342</v>
      </c>
      <c r="P117" s="5">
        <v>4368</v>
      </c>
      <c r="Q117" s="5">
        <v>4440</v>
      </c>
      <c r="R117" s="5">
        <v>4435</v>
      </c>
      <c r="S117" s="5">
        <v>4652</v>
      </c>
      <c r="T117" s="5">
        <v>4705</v>
      </c>
      <c r="U117" s="6" t="s">
        <v>26</v>
      </c>
      <c r="V117" s="5">
        <v>4832</v>
      </c>
      <c r="W117" s="5">
        <v>4560</v>
      </c>
      <c r="X117" s="5">
        <v>4987</v>
      </c>
      <c r="Y117" s="5">
        <v>4737</v>
      </c>
      <c r="Z117" s="5">
        <v>5924</v>
      </c>
      <c r="AA117" s="5">
        <v>6439</v>
      </c>
      <c r="AB117" s="5">
        <v>6628</v>
      </c>
      <c r="AC117" s="5">
        <v>5869</v>
      </c>
      <c r="AD117" s="5">
        <v>6021</v>
      </c>
      <c r="AE117" s="5">
        <v>7092</v>
      </c>
      <c r="AF117" s="5">
        <v>6455</v>
      </c>
      <c r="AG117" s="5">
        <v>6760</v>
      </c>
      <c r="AH117" s="5">
        <v>4728</v>
      </c>
      <c r="AI117" s="5">
        <v>4264</v>
      </c>
      <c r="AJ117" s="5">
        <v>4609</v>
      </c>
      <c r="AK117" s="5">
        <v>4620</v>
      </c>
      <c r="AL117" s="8">
        <v>4739</v>
      </c>
      <c r="AM117" s="8">
        <v>5270</v>
      </c>
      <c r="AN117" s="8">
        <v>5623</v>
      </c>
      <c r="AO117" s="8">
        <v>5085</v>
      </c>
      <c r="AP117" s="8">
        <v>5706</v>
      </c>
      <c r="AQ117" s="8">
        <v>5702</v>
      </c>
      <c r="AR117" s="8">
        <v>5949</v>
      </c>
      <c r="AS117" s="8">
        <v>5664</v>
      </c>
      <c r="AT117" s="8">
        <v>5927</v>
      </c>
      <c r="AU117" s="8">
        <v>5780</v>
      </c>
      <c r="AV117" s="8">
        <v>5985</v>
      </c>
      <c r="AW117" s="8">
        <v>5283</v>
      </c>
      <c r="AX117" s="8">
        <v>6522</v>
      </c>
      <c r="AY117" s="8">
        <v>6788</v>
      </c>
      <c r="AZ117" s="8">
        <v>6493</v>
      </c>
      <c r="BA117" s="8">
        <v>6572</v>
      </c>
      <c r="BB117" s="8">
        <v>6233</v>
      </c>
      <c r="BC117" s="8">
        <v>6719</v>
      </c>
      <c r="BD117" s="8">
        <v>6545</v>
      </c>
      <c r="BE117" s="8">
        <v>6449</v>
      </c>
      <c r="BF117" s="8">
        <v>5885</v>
      </c>
      <c r="BG117" s="8">
        <v>6205</v>
      </c>
      <c r="BH117" s="46">
        <v>6541</v>
      </c>
      <c r="BI117" s="8">
        <v>6219</v>
      </c>
      <c r="BJ117" s="93">
        <v>6084</v>
      </c>
      <c r="BK117" s="80">
        <v>6372</v>
      </c>
      <c r="BL117" s="8">
        <v>6176</v>
      </c>
      <c r="BM117" s="8">
        <v>6129</v>
      </c>
      <c r="BN117" s="93">
        <v>7618</v>
      </c>
      <c r="BO117" s="8">
        <v>7133</v>
      </c>
      <c r="BP117" s="8">
        <v>6711</v>
      </c>
      <c r="BQ117" s="8"/>
      <c r="BR117" s="8"/>
      <c r="BS117" s="8"/>
      <c r="BT117" s="8"/>
      <c r="BU117" s="8"/>
      <c r="BV117" s="8"/>
      <c r="BW117" s="8"/>
      <c r="BX117" s="8"/>
      <c r="BY117" s="31">
        <f>SUM(AH117:AK117)</f>
        <v>18221</v>
      </c>
      <c r="CA117" s="9">
        <f>SUM(AL117:AO117)</f>
        <v>20717</v>
      </c>
      <c r="CC117" s="9">
        <f>SUM(AP117:AS117)</f>
        <v>23021</v>
      </c>
      <c r="CE117" s="9">
        <f>SUM(AT117:AW117)</f>
        <v>22975</v>
      </c>
      <c r="CG117" s="9">
        <f>SUM(AX117:BA117)</f>
        <v>26375</v>
      </c>
      <c r="CI117" s="9">
        <f>SUM(BB117:BE117)</f>
        <v>25946</v>
      </c>
      <c r="CK117" s="9">
        <f>SUM(BF117:BI117)</f>
        <v>24850</v>
      </c>
      <c r="CM117" s="9">
        <f t="shared" si="2"/>
        <v>24761</v>
      </c>
    </row>
    <row r="118" spans="2:91" s="1" customFormat="1" x14ac:dyDescent="0.25">
      <c r="D118" s="3" t="s">
        <v>18</v>
      </c>
      <c r="E118" s="4" t="s">
        <v>17</v>
      </c>
      <c r="F118" s="5">
        <v>3059</v>
      </c>
      <c r="G118" s="5">
        <v>3616</v>
      </c>
      <c r="H118" s="5">
        <v>3649</v>
      </c>
      <c r="I118" s="5">
        <v>4177</v>
      </c>
      <c r="J118" s="5">
        <v>3703</v>
      </c>
      <c r="K118" s="5">
        <v>3117</v>
      </c>
      <c r="L118" s="5">
        <v>3128</v>
      </c>
      <c r="M118" s="5">
        <v>3518</v>
      </c>
      <c r="N118" s="5">
        <v>3642</v>
      </c>
      <c r="O118" s="6" t="s">
        <v>26</v>
      </c>
      <c r="P118" s="6" t="s">
        <v>26</v>
      </c>
      <c r="Q118" s="6" t="s">
        <v>26</v>
      </c>
      <c r="R118" s="6" t="s">
        <v>26</v>
      </c>
      <c r="S118" s="6" t="s">
        <v>26</v>
      </c>
      <c r="T118" s="6" t="s">
        <v>26</v>
      </c>
      <c r="U118" s="6" t="s">
        <v>26</v>
      </c>
      <c r="V118" s="5">
        <v>4832</v>
      </c>
      <c r="W118" s="5">
        <v>4560</v>
      </c>
      <c r="X118" s="5">
        <v>4987</v>
      </c>
      <c r="Y118" s="5">
        <v>4737</v>
      </c>
      <c r="Z118" s="5">
        <v>5924</v>
      </c>
      <c r="AA118" s="5">
        <v>6439</v>
      </c>
      <c r="AB118" s="5">
        <v>6628</v>
      </c>
      <c r="AC118" s="5">
        <v>5869</v>
      </c>
      <c r="AD118" s="5">
        <v>6021</v>
      </c>
      <c r="AE118" s="5">
        <v>7092</v>
      </c>
      <c r="AF118" s="5">
        <v>6455</v>
      </c>
      <c r="AG118" s="5">
        <v>6760</v>
      </c>
      <c r="AL118" s="9"/>
      <c r="AM118" s="9"/>
      <c r="AN118" s="9"/>
      <c r="AO118" s="13"/>
      <c r="AP118" s="16"/>
      <c r="AQ118" s="16"/>
      <c r="AR118" s="16"/>
      <c r="AS118" s="16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93"/>
      <c r="BK118" s="73"/>
      <c r="BL118" s="8"/>
      <c r="BM118" s="8"/>
      <c r="BN118" s="93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28"/>
      <c r="CE118" s="9"/>
      <c r="CG118" s="9"/>
      <c r="CI118" s="9"/>
      <c r="CK118" s="9"/>
      <c r="CM118" s="9">
        <f t="shared" si="2"/>
        <v>0</v>
      </c>
    </row>
    <row r="119" spans="2:91" s="1" customFormat="1" x14ac:dyDescent="0.25">
      <c r="D119" s="3" t="s">
        <v>19</v>
      </c>
      <c r="E119" s="4" t="s">
        <v>20</v>
      </c>
      <c r="F119" s="5">
        <v>28</v>
      </c>
      <c r="G119" s="5">
        <v>28</v>
      </c>
      <c r="H119" s="5">
        <v>28</v>
      </c>
      <c r="I119" s="5">
        <v>29</v>
      </c>
      <c r="J119" s="5">
        <v>30</v>
      </c>
      <c r="K119" s="5">
        <v>29</v>
      </c>
      <c r="L119" s="5">
        <v>29</v>
      </c>
      <c r="M119" s="5">
        <v>28</v>
      </c>
      <c r="N119" s="5">
        <v>27</v>
      </c>
      <c r="O119" s="5">
        <v>29</v>
      </c>
      <c r="P119" s="5">
        <v>26</v>
      </c>
      <c r="Q119" s="5">
        <v>27</v>
      </c>
      <c r="R119" s="5">
        <v>26</v>
      </c>
      <c r="S119" s="5">
        <v>27</v>
      </c>
      <c r="T119" s="5">
        <v>26</v>
      </c>
      <c r="U119" s="5">
        <v>26</v>
      </c>
      <c r="V119" s="5">
        <v>25</v>
      </c>
      <c r="W119" s="5">
        <v>25</v>
      </c>
      <c r="X119" s="5">
        <v>26</v>
      </c>
      <c r="Y119" s="5">
        <v>26</v>
      </c>
      <c r="Z119" s="5">
        <v>28</v>
      </c>
      <c r="AA119" s="5">
        <v>28</v>
      </c>
      <c r="AB119" s="5">
        <v>28</v>
      </c>
      <c r="AC119" s="5">
        <v>27</v>
      </c>
      <c r="AD119" s="5">
        <v>26</v>
      </c>
      <c r="AE119" s="5">
        <v>25</v>
      </c>
      <c r="AF119" s="5">
        <v>25</v>
      </c>
      <c r="AG119" s="5">
        <v>23</v>
      </c>
      <c r="AH119" s="5">
        <v>24</v>
      </c>
      <c r="AI119" s="5">
        <v>24</v>
      </c>
      <c r="AJ119" s="5">
        <v>24</v>
      </c>
      <c r="AK119" s="5">
        <v>24</v>
      </c>
      <c r="AL119" s="8">
        <v>26</v>
      </c>
      <c r="AM119" s="8">
        <v>27</v>
      </c>
      <c r="AN119" s="8">
        <v>26</v>
      </c>
      <c r="AO119" s="5">
        <v>26</v>
      </c>
      <c r="AP119" s="5">
        <v>26</v>
      </c>
      <c r="AQ119" s="5">
        <v>26</v>
      </c>
      <c r="AR119" s="5">
        <v>26</v>
      </c>
      <c r="AS119" s="5">
        <v>26</v>
      </c>
      <c r="AT119" s="8">
        <v>27</v>
      </c>
      <c r="AU119" s="8">
        <v>27</v>
      </c>
      <c r="AV119" s="8">
        <v>27</v>
      </c>
      <c r="AW119" s="8">
        <v>27</v>
      </c>
      <c r="AX119" s="8">
        <v>29</v>
      </c>
      <c r="AY119" s="8">
        <v>30</v>
      </c>
      <c r="AZ119" s="8">
        <v>30</v>
      </c>
      <c r="BA119" s="8">
        <v>30</v>
      </c>
      <c r="BB119" s="8">
        <v>30</v>
      </c>
      <c r="BC119" s="8">
        <v>32</v>
      </c>
      <c r="BD119" s="8">
        <v>32</v>
      </c>
      <c r="BE119" s="8">
        <v>30</v>
      </c>
      <c r="BF119" s="8">
        <v>30</v>
      </c>
      <c r="BG119" s="8">
        <v>32</v>
      </c>
      <c r="BH119" s="8">
        <v>32</v>
      </c>
      <c r="BI119" s="8">
        <v>32</v>
      </c>
      <c r="BJ119" s="93">
        <v>30</v>
      </c>
      <c r="BK119" s="73">
        <v>30</v>
      </c>
      <c r="BL119" s="8">
        <v>30</v>
      </c>
      <c r="BM119" s="8">
        <v>30</v>
      </c>
      <c r="BN119" s="93">
        <v>29</v>
      </c>
      <c r="BO119" s="8">
        <v>29</v>
      </c>
      <c r="BP119" s="8">
        <v>28</v>
      </c>
      <c r="BQ119" s="8"/>
      <c r="BR119" s="8"/>
      <c r="BS119" s="8"/>
      <c r="BT119" s="8"/>
      <c r="BU119" s="8"/>
      <c r="BV119" s="8"/>
      <c r="BW119" s="8"/>
      <c r="BX119" s="8"/>
      <c r="BY119" s="28"/>
      <c r="CE119" s="9"/>
      <c r="CG119" s="9"/>
      <c r="CI119" s="9"/>
      <c r="CK119" s="9"/>
      <c r="CM119" s="9">
        <f t="shared" si="2"/>
        <v>120</v>
      </c>
    </row>
    <row r="120" spans="2:91" s="1" customFormat="1" x14ac:dyDescent="0.25">
      <c r="AL120" s="13"/>
      <c r="AM120" s="9"/>
      <c r="AN120" s="9"/>
      <c r="AO120" s="13"/>
      <c r="AP120" s="16"/>
      <c r="AQ120" s="16"/>
      <c r="AR120" s="16"/>
      <c r="AS120" s="16"/>
      <c r="AT120" s="22"/>
      <c r="AU120" s="21"/>
      <c r="AV120" s="21"/>
      <c r="AW120" s="21"/>
      <c r="AX120" s="32"/>
      <c r="AY120" s="32"/>
      <c r="AZ120" s="32"/>
      <c r="BA120" s="32"/>
      <c r="BB120" s="41"/>
      <c r="BC120" s="41"/>
      <c r="BD120" s="41"/>
      <c r="BE120" s="41"/>
      <c r="BF120" s="49"/>
      <c r="BG120" s="49"/>
      <c r="BH120" s="49"/>
      <c r="BI120" s="49"/>
      <c r="BJ120" s="28"/>
      <c r="BK120" s="70"/>
      <c r="BL120" s="67"/>
      <c r="BM120" s="67"/>
      <c r="BN120" s="28"/>
      <c r="BO120" s="90"/>
      <c r="BP120" s="90"/>
      <c r="BQ120" s="90"/>
      <c r="BR120" s="36"/>
      <c r="BS120" s="36"/>
      <c r="BT120" s="60"/>
      <c r="BU120" s="63"/>
      <c r="BV120" s="63"/>
      <c r="BW120" s="63"/>
      <c r="BX120" s="63"/>
      <c r="BY120" s="28"/>
      <c r="CE120" s="9"/>
      <c r="CG120" s="9"/>
      <c r="CI120" s="9"/>
      <c r="CK120" s="9"/>
      <c r="CM120" s="9">
        <f t="shared" si="2"/>
        <v>0</v>
      </c>
    </row>
    <row r="121" spans="2:91" s="1" customFormat="1" x14ac:dyDescent="0.25">
      <c r="AL121" s="13"/>
      <c r="AM121" s="9"/>
      <c r="AN121" s="9"/>
      <c r="AO121" s="13"/>
      <c r="AP121" s="16"/>
      <c r="AQ121" s="16"/>
      <c r="AR121" s="16"/>
      <c r="AS121" s="16"/>
      <c r="AT121" s="22"/>
      <c r="AU121" s="21"/>
      <c r="AV121" s="21"/>
      <c r="AW121" s="21"/>
      <c r="AX121" s="32"/>
      <c r="AY121" s="32"/>
      <c r="AZ121" s="32"/>
      <c r="BA121" s="32"/>
      <c r="BB121" s="41"/>
      <c r="BC121" s="41"/>
      <c r="BD121" s="41"/>
      <c r="BE121" s="41"/>
      <c r="BF121" s="49"/>
      <c r="BG121" s="49"/>
      <c r="BH121" s="49"/>
      <c r="BI121" s="49"/>
      <c r="BJ121" s="28"/>
      <c r="BK121" s="70"/>
      <c r="BL121" s="67"/>
      <c r="BM121" s="67"/>
      <c r="BN121" s="28"/>
      <c r="BO121" s="90"/>
      <c r="BP121" s="90"/>
      <c r="BQ121" s="90"/>
      <c r="BR121" s="36"/>
      <c r="BS121" s="36"/>
      <c r="BT121" s="60"/>
      <c r="BU121" s="63"/>
      <c r="BV121" s="63"/>
      <c r="BW121" s="63"/>
      <c r="BX121" s="63"/>
      <c r="BY121" s="28"/>
      <c r="CE121" s="9"/>
      <c r="CG121" s="9"/>
      <c r="CI121" s="9"/>
      <c r="CK121" s="9"/>
      <c r="CM121" s="9">
        <f t="shared" si="2"/>
        <v>0</v>
      </c>
    </row>
    <row r="122" spans="2:91" s="1" customFormat="1" x14ac:dyDescent="0.25">
      <c r="AL122" s="13"/>
      <c r="AM122" s="9"/>
      <c r="AN122" s="9"/>
      <c r="AO122" s="13"/>
      <c r="AP122" s="16"/>
      <c r="AQ122" s="16"/>
      <c r="AR122" s="16"/>
      <c r="AS122" s="16"/>
      <c r="AT122" s="22"/>
      <c r="AU122" s="21"/>
      <c r="AV122" s="21"/>
      <c r="AW122" s="21"/>
      <c r="AX122" s="32"/>
      <c r="AY122" s="32"/>
      <c r="AZ122" s="32"/>
      <c r="BA122" s="32"/>
      <c r="BB122" s="41"/>
      <c r="BC122" s="41"/>
      <c r="BD122" s="41"/>
      <c r="BE122" s="41"/>
      <c r="BF122" s="49"/>
      <c r="BG122" s="49"/>
      <c r="BH122" s="49"/>
      <c r="BI122" s="49"/>
      <c r="BJ122" s="28"/>
      <c r="BK122" s="70"/>
      <c r="BL122" s="67"/>
      <c r="BM122" s="67"/>
      <c r="BN122" s="28"/>
      <c r="BO122" s="90"/>
      <c r="BP122" s="90"/>
      <c r="BQ122" s="90"/>
      <c r="BR122" s="36"/>
      <c r="BS122" s="36"/>
      <c r="BT122" s="60"/>
      <c r="BU122" s="63"/>
      <c r="BV122" s="63"/>
      <c r="BW122" s="63"/>
      <c r="BX122" s="63"/>
      <c r="BY122" s="28"/>
      <c r="CE122" s="9"/>
      <c r="CG122" s="9"/>
      <c r="CI122" s="9"/>
      <c r="CK122" s="9"/>
      <c r="CM122" s="9">
        <f t="shared" si="2"/>
        <v>0</v>
      </c>
    </row>
    <row r="123" spans="2:91" s="1" customFormat="1" x14ac:dyDescent="0.25">
      <c r="AL123" s="13"/>
      <c r="AM123" s="13"/>
      <c r="AN123" s="13"/>
      <c r="AO123" s="13"/>
      <c r="AP123" s="16"/>
      <c r="AQ123" s="16"/>
      <c r="AR123" s="16"/>
      <c r="AS123" s="16"/>
      <c r="AT123" s="22"/>
      <c r="AU123" s="21"/>
      <c r="AV123" s="21"/>
      <c r="AW123" s="21"/>
      <c r="AX123" s="32"/>
      <c r="AY123" s="32"/>
      <c r="AZ123" s="32"/>
      <c r="BA123" s="32"/>
      <c r="BB123" s="41"/>
      <c r="BC123" s="41"/>
      <c r="BD123" s="41"/>
      <c r="BE123" s="41"/>
      <c r="BF123" s="49"/>
      <c r="BG123" s="49"/>
      <c r="BH123" s="49"/>
      <c r="BI123" s="49"/>
      <c r="BJ123" s="28"/>
      <c r="BK123" s="70"/>
      <c r="BL123" s="67"/>
      <c r="BM123" s="67"/>
      <c r="BN123" s="28"/>
      <c r="BO123" s="90"/>
      <c r="BP123" s="90"/>
      <c r="BQ123" s="90"/>
      <c r="BR123" s="36"/>
      <c r="BS123" s="36"/>
      <c r="BT123" s="60"/>
      <c r="BU123" s="63"/>
      <c r="BV123" s="63"/>
      <c r="BW123" s="63"/>
      <c r="BX123" s="63"/>
      <c r="BY123" s="28"/>
      <c r="CC123" s="12"/>
      <c r="CE123" s="9"/>
      <c r="CG123" s="9"/>
      <c r="CI123" s="9"/>
      <c r="CK123" s="9"/>
      <c r="CM123" s="9">
        <f t="shared" si="2"/>
        <v>0</v>
      </c>
    </row>
    <row r="124" spans="2:91" x14ac:dyDescent="0.25">
      <c r="AU124" s="12">
        <f t="shared" ref="AU124:BB125" si="3">((AU126+AT126)-(AP126+AQ126))/(AP126+AQ126)</f>
        <v>-0.27593375251409463</v>
      </c>
      <c r="AV124" s="12">
        <f t="shared" si="3"/>
        <v>-0.27769032863135751</v>
      </c>
      <c r="AW124" s="12">
        <f t="shared" si="3"/>
        <v>-0.27987813631061303</v>
      </c>
      <c r="AX124" s="12">
        <f t="shared" si="3"/>
        <v>-0.26041629527262655</v>
      </c>
      <c r="AY124" s="12">
        <f t="shared" si="3"/>
        <v>-0.11751848885200233</v>
      </c>
      <c r="AZ124" s="12">
        <f t="shared" si="3"/>
        <v>-3.2637685024669953E-2</v>
      </c>
      <c r="BA124" s="12">
        <f t="shared" si="3"/>
        <v>-2.4389205425156376E-2</v>
      </c>
      <c r="BB124" s="12">
        <f t="shared" si="3"/>
        <v>-2.1125249680423001E-2</v>
      </c>
      <c r="BC124" s="12"/>
      <c r="BD124" s="12"/>
      <c r="BE124" s="12"/>
      <c r="BF124" s="12"/>
      <c r="BG124" s="12"/>
      <c r="BH124" s="12"/>
      <c r="BI124" s="12"/>
      <c r="BJ124" s="97"/>
      <c r="BK124" s="75"/>
      <c r="BL124" s="12"/>
      <c r="BM124" s="12"/>
      <c r="BN124" s="97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CC124" s="12"/>
      <c r="CE124" s="9"/>
      <c r="CG124" s="9"/>
      <c r="CI124" s="9"/>
      <c r="CK124" s="9"/>
      <c r="CM124" s="9">
        <f t="shared" si="2"/>
        <v>0</v>
      </c>
    </row>
    <row r="125" spans="2:91" x14ac:dyDescent="0.25">
      <c r="AU125" s="12">
        <f t="shared" si="3"/>
        <v>-9.5016064571742031E-4</v>
      </c>
      <c r="AV125" s="12">
        <f t="shared" si="3"/>
        <v>-4.8186055688460308E-2</v>
      </c>
      <c r="AW125" s="12">
        <f t="shared" si="3"/>
        <v>-1.8414576116821783E-2</v>
      </c>
      <c r="AX125" s="12">
        <f t="shared" si="3"/>
        <v>-3.5251195582507518E-3</v>
      </c>
      <c r="AY125" s="12">
        <f t="shared" si="3"/>
        <v>6.8530556617740782E-2</v>
      </c>
      <c r="AZ125" s="12">
        <f t="shared" si="3"/>
        <v>0.17905745053532746</v>
      </c>
      <c r="BA125" s="12">
        <f t="shared" si="3"/>
        <v>0.13716874126894768</v>
      </c>
      <c r="BB125" s="12">
        <f t="shared" si="3"/>
        <v>1.6178908047398757E-2</v>
      </c>
      <c r="BC125" s="12"/>
      <c r="BD125" s="12"/>
      <c r="BE125" s="12"/>
      <c r="BF125" s="12"/>
      <c r="BG125" s="12"/>
      <c r="BH125" s="12"/>
      <c r="BI125" s="12"/>
      <c r="BJ125" s="97"/>
      <c r="BK125" s="75"/>
      <c r="BL125" s="12"/>
      <c r="BM125" s="12"/>
      <c r="BN125" s="97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CE125" s="9"/>
      <c r="CG125" s="9"/>
      <c r="CI125" s="9"/>
      <c r="CK125" s="9"/>
      <c r="CM125" s="9">
        <f t="shared" si="2"/>
        <v>0</v>
      </c>
    </row>
    <row r="126" spans="2:91" x14ac:dyDescent="0.25">
      <c r="B126" s="1" t="s">
        <v>44</v>
      </c>
      <c r="C126" s="1" t="s">
        <v>45</v>
      </c>
      <c r="D126" s="3" t="s">
        <v>14</v>
      </c>
      <c r="E126" s="4" t="s">
        <v>15</v>
      </c>
      <c r="F126" s="9">
        <f t="shared" ref="F126:AI126" si="4">F8+F12+F16+F20+F24</f>
        <v>212176000</v>
      </c>
      <c r="G126" s="9">
        <f t="shared" si="4"/>
        <v>206069000</v>
      </c>
      <c r="H126" s="9">
        <f t="shared" si="4"/>
        <v>172718000</v>
      </c>
      <c r="I126" s="9">
        <f t="shared" si="4"/>
        <v>178637000</v>
      </c>
      <c r="J126" s="9">
        <f t="shared" si="4"/>
        <v>185611000</v>
      </c>
      <c r="K126" s="9">
        <f t="shared" si="4"/>
        <v>173152000</v>
      </c>
      <c r="L126" s="9">
        <f t="shared" si="4"/>
        <v>189401000</v>
      </c>
      <c r="M126" s="9">
        <f t="shared" si="4"/>
        <v>170663000</v>
      </c>
      <c r="N126" s="9">
        <f t="shared" si="4"/>
        <v>186981000</v>
      </c>
      <c r="O126" s="9">
        <f t="shared" si="4"/>
        <v>215383000</v>
      </c>
      <c r="P126" s="9">
        <f t="shared" si="4"/>
        <v>233080700</v>
      </c>
      <c r="Q126" s="9">
        <f t="shared" si="4"/>
        <v>233955000</v>
      </c>
      <c r="R126" s="9">
        <f t="shared" si="4"/>
        <v>264513000</v>
      </c>
      <c r="S126" s="9">
        <f t="shared" si="4"/>
        <v>277310000</v>
      </c>
      <c r="T126" s="9">
        <f t="shared" si="4"/>
        <v>293418000</v>
      </c>
      <c r="U126" s="9">
        <f t="shared" si="4"/>
        <v>296941000</v>
      </c>
      <c r="V126" s="9">
        <f t="shared" si="4"/>
        <v>352967000</v>
      </c>
      <c r="W126" s="9">
        <f t="shared" si="4"/>
        <v>360587000</v>
      </c>
      <c r="X126" s="9">
        <f t="shared" si="4"/>
        <v>372586000</v>
      </c>
      <c r="Y126" s="9">
        <f t="shared" si="4"/>
        <v>384893000</v>
      </c>
      <c r="Z126" s="9">
        <f t="shared" si="4"/>
        <v>475524000</v>
      </c>
      <c r="AA126" s="9">
        <f t="shared" si="4"/>
        <v>462918000</v>
      </c>
      <c r="AB126" s="9">
        <f t="shared" si="4"/>
        <v>483510000</v>
      </c>
      <c r="AC126" s="9">
        <f t="shared" si="4"/>
        <v>479264000</v>
      </c>
      <c r="AD126" s="9">
        <f t="shared" si="4"/>
        <v>557577000</v>
      </c>
      <c r="AE126" s="9">
        <f t="shared" si="4"/>
        <v>575999000</v>
      </c>
      <c r="AF126" s="9">
        <f t="shared" si="4"/>
        <v>551502000</v>
      </c>
      <c r="AG126" s="9">
        <f t="shared" si="4"/>
        <v>530214000</v>
      </c>
      <c r="AH126" s="9">
        <f t="shared" si="4"/>
        <v>526115000</v>
      </c>
      <c r="AI126" s="9">
        <f t="shared" si="4"/>
        <v>451291000</v>
      </c>
      <c r="AJ126" s="9">
        <f>AJ8+AJ12+AJ16+AJ20+AJ24</f>
        <v>438981000</v>
      </c>
      <c r="AK126" s="9">
        <f>AK8+AK12+AK16+AK20+AK24</f>
        <v>359997000</v>
      </c>
      <c r="AL126" s="9">
        <f t="shared" ref="AL126:AN127" si="5">AL8+AL12+AL16+AL20+AL24</f>
        <v>391040000</v>
      </c>
      <c r="AM126" s="9">
        <f t="shared" si="5"/>
        <v>398073000</v>
      </c>
      <c r="AN126" s="9">
        <f t="shared" si="5"/>
        <v>370960000</v>
      </c>
      <c r="AO126" s="9">
        <f>AO8+AO12+AO16+AO20+AO24</f>
        <v>344900000</v>
      </c>
      <c r="AP126" s="9">
        <f>AP8+AP12+AP16+AP20+AP24</f>
        <v>439888000</v>
      </c>
      <c r="AQ126" s="9">
        <f t="shared" ref="AQ126:AU127" si="6">AQ8+AQ12+AQ16+AQ20+AQ24+AQ28</f>
        <v>418771000</v>
      </c>
      <c r="AR126" s="9">
        <f t="shared" si="6"/>
        <v>370259000</v>
      </c>
      <c r="AS126" s="9">
        <f t="shared" si="6"/>
        <v>347264000</v>
      </c>
      <c r="AT126" s="9">
        <f t="shared" si="6"/>
        <v>331485000</v>
      </c>
      <c r="AU126" s="9">
        <f t="shared" ref="AU126:AZ126" si="7">AU8+AU12+AU16+AU20+AU24+AU28</f>
        <v>290241000</v>
      </c>
      <c r="AV126" s="9">
        <f t="shared" si="7"/>
        <v>279683000</v>
      </c>
      <c r="AW126" s="9">
        <f t="shared" si="7"/>
        <v>237021000</v>
      </c>
      <c r="AX126" s="9">
        <f t="shared" si="7"/>
        <v>264970700</v>
      </c>
      <c r="AY126" s="9">
        <f t="shared" si="7"/>
        <v>283691000</v>
      </c>
      <c r="AZ126" s="9">
        <f t="shared" si="7"/>
        <v>267632000</v>
      </c>
      <c r="BA126" s="9">
        <f t="shared" ref="BA126:BH126" si="8">BA8+BA12+BA16+BA20+BA24+BA28</f>
        <v>236470000</v>
      </c>
      <c r="BB126" s="9">
        <f t="shared" si="8"/>
        <v>254917000</v>
      </c>
      <c r="BC126" s="9">
        <f t="shared" si="8"/>
        <v>234462000</v>
      </c>
      <c r="BD126" s="9">
        <f t="shared" si="8"/>
        <v>234027000</v>
      </c>
      <c r="BE126" s="9">
        <f t="shared" si="8"/>
        <v>221092000</v>
      </c>
      <c r="BF126" s="9">
        <f t="shared" si="8"/>
        <v>228089000</v>
      </c>
      <c r="BG126" s="9">
        <f t="shared" si="8"/>
        <v>217085000</v>
      </c>
      <c r="BH126" s="9">
        <f t="shared" si="8"/>
        <v>218783000</v>
      </c>
      <c r="BI126" s="9">
        <f t="shared" ref="BI126:BN126" si="9">SUM(BI8+BI12+BI16+BI20+BI24)</f>
        <v>207191000</v>
      </c>
      <c r="BJ126" s="31">
        <f t="shared" si="9"/>
        <v>209095000</v>
      </c>
      <c r="BK126" s="76">
        <f t="shared" si="9"/>
        <v>198867000</v>
      </c>
      <c r="BL126" s="9">
        <f t="shared" si="9"/>
        <v>170069000</v>
      </c>
      <c r="BM126" s="9">
        <f t="shared" si="9"/>
        <v>164032000</v>
      </c>
      <c r="BN126" s="31">
        <f t="shared" si="9"/>
        <v>196784000</v>
      </c>
      <c r="BO126" s="9">
        <f>SUM(BO8+BO12+BO16+BO20+BO24)</f>
        <v>193194000</v>
      </c>
      <c r="BP126" s="9">
        <f>SUM(BP8+BP12+BP16+BP20+BP24)</f>
        <v>183484000</v>
      </c>
      <c r="BQ126" s="9"/>
      <c r="BR126" s="9">
        <f>SUM(BF126:BG126)</f>
        <v>445174000</v>
      </c>
      <c r="BS126" s="9">
        <f>SUM(BJ126:BK126)</f>
        <v>407962000</v>
      </c>
      <c r="BT126" s="12">
        <f>(BS126-BR126)/BR126</f>
        <v>-8.358978736404192E-2</v>
      </c>
      <c r="BU126" s="12"/>
      <c r="BV126" s="12">
        <f>(BK126-BG126)/BG126</f>
        <v>-8.392104475205564E-2</v>
      </c>
      <c r="BW126" s="12"/>
      <c r="BX126" s="12"/>
      <c r="BY126" s="31">
        <f>SUM(AH126:AK126)</f>
        <v>1776384000</v>
      </c>
      <c r="BZ126" s="12">
        <f>BY126/BY$143</f>
        <v>0.32841610643706171</v>
      </c>
      <c r="CA126" s="9">
        <f>SUM(AL126:AO126)</f>
        <v>1504973000</v>
      </c>
      <c r="CB126" s="12">
        <f>CA126/CA$143</f>
        <v>0.2402567360896038</v>
      </c>
      <c r="CC126" s="9">
        <f>SUM(AP126:AS126)</f>
        <v>1576182000</v>
      </c>
      <c r="CD126" s="12">
        <f>CC126/CC$143</f>
        <v>0.21328000794132729</v>
      </c>
      <c r="CE126" s="9">
        <f>SUM(AT126:AW126)</f>
        <v>1138430000</v>
      </c>
      <c r="CF126" s="12">
        <f>SUM(CE126/CE$143)</f>
        <v>0.16831915676572026</v>
      </c>
      <c r="CG126" s="9">
        <f>SUM(AX126:BA126)</f>
        <v>1052763700</v>
      </c>
      <c r="CH126" s="12">
        <f>SUM(CG126/CG$143)</f>
        <v>0.15892165583598164</v>
      </c>
      <c r="CI126" s="9">
        <f>SUM(BB126:BE126)</f>
        <v>944498000</v>
      </c>
      <c r="CJ126" s="12">
        <f>SUM(CI126/CI$143)</f>
        <v>0.14129084033851413</v>
      </c>
      <c r="CK126" s="9">
        <f>SUM(BF126:BI126)</f>
        <v>871148000</v>
      </c>
      <c r="CM126" s="9">
        <f t="shared" si="2"/>
        <v>742063000</v>
      </c>
    </row>
    <row r="127" spans="2:91" x14ac:dyDescent="0.25">
      <c r="D127" s="3" t="s">
        <v>16</v>
      </c>
      <c r="E127" s="4" t="s">
        <v>17</v>
      </c>
      <c r="F127" s="9">
        <f t="shared" ref="F127:AI127" si="10">F9+F13+F17+F21+F25</f>
        <v>102045</v>
      </c>
      <c r="G127" s="9">
        <f t="shared" si="10"/>
        <v>102393</v>
      </c>
      <c r="H127" s="9">
        <f t="shared" si="10"/>
        <v>93422</v>
      </c>
      <c r="I127" s="9">
        <f t="shared" si="10"/>
        <v>88428</v>
      </c>
      <c r="J127" s="9">
        <f t="shared" si="10"/>
        <v>93445</v>
      </c>
      <c r="K127" s="9">
        <f t="shared" si="10"/>
        <v>90719</v>
      </c>
      <c r="L127" s="9">
        <f t="shared" si="10"/>
        <v>94984</v>
      </c>
      <c r="M127" s="9">
        <f t="shared" si="10"/>
        <v>87841</v>
      </c>
      <c r="N127" s="9">
        <f t="shared" si="10"/>
        <v>96715</v>
      </c>
      <c r="O127" s="9">
        <f t="shared" si="10"/>
        <v>102604</v>
      </c>
      <c r="P127" s="9">
        <f t="shared" si="10"/>
        <v>101823</v>
      </c>
      <c r="Q127" s="9">
        <f t="shared" si="10"/>
        <v>97306</v>
      </c>
      <c r="R127" s="9">
        <f t="shared" si="10"/>
        <v>101735</v>
      </c>
      <c r="S127" s="9">
        <f t="shared" si="10"/>
        <v>102384</v>
      </c>
      <c r="T127" s="9">
        <f t="shared" si="10"/>
        <v>101670</v>
      </c>
      <c r="U127" s="9">
        <f t="shared" si="10"/>
        <v>98219</v>
      </c>
      <c r="V127" s="9">
        <f t="shared" si="10"/>
        <v>115928</v>
      </c>
      <c r="W127" s="9">
        <f t="shared" si="10"/>
        <v>112369</v>
      </c>
      <c r="X127" s="9">
        <f t="shared" si="10"/>
        <v>115665</v>
      </c>
      <c r="Y127" s="9">
        <f t="shared" si="10"/>
        <v>115642</v>
      </c>
      <c r="Z127" s="9">
        <f t="shared" si="10"/>
        <v>131636</v>
      </c>
      <c r="AA127" s="9">
        <f t="shared" si="10"/>
        <v>126756</v>
      </c>
      <c r="AB127" s="9">
        <f t="shared" si="10"/>
        <v>133443</v>
      </c>
      <c r="AC127" s="9">
        <f t="shared" si="10"/>
        <v>127077</v>
      </c>
      <c r="AD127" s="9">
        <f t="shared" si="10"/>
        <v>143763</v>
      </c>
      <c r="AE127" s="9">
        <f t="shared" si="10"/>
        <v>142633</v>
      </c>
      <c r="AF127" s="9">
        <f t="shared" si="10"/>
        <v>136402</v>
      </c>
      <c r="AG127" s="9">
        <f t="shared" si="10"/>
        <v>126232</v>
      </c>
      <c r="AH127" s="9">
        <f t="shared" si="10"/>
        <v>114307</v>
      </c>
      <c r="AI127" s="9">
        <f t="shared" si="10"/>
        <v>98373</v>
      </c>
      <c r="AJ127" s="9">
        <f>AJ9+AJ13+AJ17+AJ21+AJ25</f>
        <v>90167</v>
      </c>
      <c r="AK127" s="9">
        <f>AK9+AK13+AK17+AK21+AK25</f>
        <v>79078</v>
      </c>
      <c r="AL127" s="9">
        <f t="shared" si="5"/>
        <v>86169</v>
      </c>
      <c r="AM127" s="9">
        <f t="shared" si="5"/>
        <v>88417</v>
      </c>
      <c r="AN127" s="9">
        <f t="shared" si="5"/>
        <v>92378</v>
      </c>
      <c r="AO127" s="9">
        <f>AO9+AO13+AO17+AO21+AO25</f>
        <v>90073</v>
      </c>
      <c r="AP127" s="9">
        <f>AP9+AP13+AP17+AP21+AP25</f>
        <v>102031</v>
      </c>
      <c r="AQ127" s="9">
        <f t="shared" si="6"/>
        <v>102145</v>
      </c>
      <c r="AR127" s="9">
        <f t="shared" si="6"/>
        <v>100590</v>
      </c>
      <c r="AS127" s="9">
        <f t="shared" si="6"/>
        <v>94853</v>
      </c>
      <c r="AT127" s="9">
        <f t="shared" si="6"/>
        <v>107977</v>
      </c>
      <c r="AU127" s="9">
        <f t="shared" si="6"/>
        <v>96005</v>
      </c>
      <c r="AV127" s="9">
        <f t="shared" ref="AV127:BD127" si="11">AV9+AV13+AV17+AV21+AV25+AV29</f>
        <v>96961</v>
      </c>
      <c r="AW127" s="9">
        <f t="shared" si="11"/>
        <v>94883</v>
      </c>
      <c r="AX127" s="9">
        <f t="shared" si="11"/>
        <v>107232</v>
      </c>
      <c r="AY127" s="9">
        <f t="shared" si="11"/>
        <v>110729</v>
      </c>
      <c r="AZ127" s="9">
        <f t="shared" si="11"/>
        <v>116789</v>
      </c>
      <c r="BA127" s="9">
        <f t="shared" si="11"/>
        <v>101370</v>
      </c>
      <c r="BB127" s="9">
        <f t="shared" si="11"/>
        <v>104015</v>
      </c>
      <c r="BC127" s="9">
        <f t="shared" si="11"/>
        <v>95253</v>
      </c>
      <c r="BD127" s="9">
        <f t="shared" si="11"/>
        <v>93822</v>
      </c>
      <c r="BE127" s="9">
        <f t="shared" ref="BE127:BJ127" si="12">BE9+BE13+BE17+BE21+BE25+BE29</f>
        <v>86004</v>
      </c>
      <c r="BF127" s="9">
        <f t="shared" si="12"/>
        <v>93974</v>
      </c>
      <c r="BG127" s="9">
        <f t="shared" si="12"/>
        <v>93351</v>
      </c>
      <c r="BH127" s="9">
        <f t="shared" si="12"/>
        <v>94506</v>
      </c>
      <c r="BI127" s="9">
        <f t="shared" si="12"/>
        <v>84073</v>
      </c>
      <c r="BJ127" s="31">
        <f t="shared" si="12"/>
        <v>82991</v>
      </c>
      <c r="BK127" s="76">
        <f t="shared" ref="BK127:BP127" si="13">BK9+BK13+BK17+BK21+BK25+BK29</f>
        <v>85263</v>
      </c>
      <c r="BL127" s="9">
        <f t="shared" si="13"/>
        <v>74701</v>
      </c>
      <c r="BM127" s="9">
        <f t="shared" si="13"/>
        <v>68740</v>
      </c>
      <c r="BN127" s="31">
        <f t="shared" si="13"/>
        <v>83278</v>
      </c>
      <c r="BO127" s="9">
        <f t="shared" si="13"/>
        <v>76869</v>
      </c>
      <c r="BP127" s="9">
        <f t="shared" si="13"/>
        <v>69995</v>
      </c>
      <c r="BQ127" s="9"/>
      <c r="BR127" s="9">
        <f>SUM(BF127:BG127)</f>
        <v>187325</v>
      </c>
      <c r="BS127" s="9">
        <f>SUM(BJ127:BK127)</f>
        <v>168254</v>
      </c>
      <c r="BT127" s="12">
        <f>(BS127-BR127)/BR127</f>
        <v>-0.10180701988522621</v>
      </c>
      <c r="BU127" s="12"/>
      <c r="BV127" s="12">
        <f>(BK127-BG127)/BG127</f>
        <v>-8.6640743002217441E-2</v>
      </c>
      <c r="BW127" s="12"/>
      <c r="BX127" s="12"/>
      <c r="BY127" s="31">
        <f>SUM(AH127:AK127)</f>
        <v>381925</v>
      </c>
      <c r="BZ127" s="12">
        <f>BY127/BY$144</f>
        <v>0.24949454368481735</v>
      </c>
      <c r="CA127" s="9">
        <f t="shared" ref="CA127:CA144" si="14">SUM(AL127:AO127)</f>
        <v>357037</v>
      </c>
      <c r="CB127" s="12">
        <f>CA127/CA$144</f>
        <v>0.17531462522403082</v>
      </c>
      <c r="CC127" s="9">
        <f>SUM(AP127:AS127)</f>
        <v>399619</v>
      </c>
      <c r="CD127" s="12">
        <f>CC127/CC$144</f>
        <v>0.16843332005656325</v>
      </c>
      <c r="CE127" s="9">
        <f>SUM(AT127:AW127)</f>
        <v>395826</v>
      </c>
      <c r="CF127" s="12">
        <f>SUM(CE127/CE$144)</f>
        <v>0.17461391596496306</v>
      </c>
      <c r="CG127" s="9">
        <f>SUM(AX127:BA127)</f>
        <v>436120</v>
      </c>
      <c r="CH127" s="12">
        <f>SUM(CG127/CG$144)</f>
        <v>0.18437512550757906</v>
      </c>
      <c r="CI127" s="9">
        <f>SUM(BB127:BE127)</f>
        <v>379094</v>
      </c>
      <c r="CJ127" s="12">
        <f>SUM(CI127/CI$144)</f>
        <v>0.1648350167120394</v>
      </c>
      <c r="CK127" s="9">
        <f>SUM(BF127:BI127)</f>
        <v>365904</v>
      </c>
      <c r="CM127" s="9">
        <f t="shared" si="2"/>
        <v>311695</v>
      </c>
    </row>
    <row r="128" spans="2:91" x14ac:dyDescent="0.25">
      <c r="D128" s="3" t="s">
        <v>56</v>
      </c>
      <c r="E128" s="4" t="s">
        <v>15</v>
      </c>
      <c r="F128" s="9">
        <f t="shared" ref="F128:AT128" si="15">F126/F127</f>
        <v>2079.2395511784016</v>
      </c>
      <c r="G128" s="9">
        <f t="shared" si="15"/>
        <v>2012.530153428457</v>
      </c>
      <c r="H128" s="9">
        <f t="shared" si="15"/>
        <v>1848.7936460362655</v>
      </c>
      <c r="I128" s="9">
        <f t="shared" si="15"/>
        <v>2020.1406794228074</v>
      </c>
      <c r="J128" s="9">
        <f t="shared" si="15"/>
        <v>1986.3128043233987</v>
      </c>
      <c r="K128" s="9">
        <f t="shared" si="15"/>
        <v>1908.6630143630332</v>
      </c>
      <c r="L128" s="9">
        <f t="shared" si="15"/>
        <v>1994.0305735702855</v>
      </c>
      <c r="M128" s="9">
        <f t="shared" si="15"/>
        <v>1942.8626723284115</v>
      </c>
      <c r="N128" s="9">
        <f t="shared" si="15"/>
        <v>1933.3195471229901</v>
      </c>
      <c r="O128" s="9">
        <f t="shared" si="15"/>
        <v>2099.1676737749017</v>
      </c>
      <c r="P128" s="9">
        <f t="shared" si="15"/>
        <v>2289.0771240289523</v>
      </c>
      <c r="Q128" s="9">
        <f t="shared" si="15"/>
        <v>2404.3224467144883</v>
      </c>
      <c r="R128" s="9">
        <f t="shared" si="15"/>
        <v>2600.0196589177767</v>
      </c>
      <c r="S128" s="9">
        <f t="shared" si="15"/>
        <v>2708.5286763556805</v>
      </c>
      <c r="T128" s="9">
        <f t="shared" si="15"/>
        <v>2885.9840660961936</v>
      </c>
      <c r="U128" s="9">
        <f t="shared" si="15"/>
        <v>3023.2541565277593</v>
      </c>
      <c r="V128" s="9">
        <f t="shared" si="15"/>
        <v>3044.7087847629564</v>
      </c>
      <c r="W128" s="9">
        <f t="shared" si="15"/>
        <v>3208.9544269326948</v>
      </c>
      <c r="X128" s="9">
        <f t="shared" si="15"/>
        <v>3221.2510266718541</v>
      </c>
      <c r="Y128" s="9">
        <f t="shared" si="15"/>
        <v>3328.3149720689717</v>
      </c>
      <c r="Z128" s="9">
        <f t="shared" si="15"/>
        <v>3612.4160563979458</v>
      </c>
      <c r="AA128" s="9">
        <f t="shared" si="15"/>
        <v>3652.0401401117106</v>
      </c>
      <c r="AB128" s="9">
        <f t="shared" si="15"/>
        <v>3623.3447989029023</v>
      </c>
      <c r="AC128" s="9">
        <f t="shared" si="15"/>
        <v>3771.445658931199</v>
      </c>
      <c r="AD128" s="9">
        <f t="shared" si="15"/>
        <v>3878.4457753385782</v>
      </c>
      <c r="AE128" s="9">
        <f t="shared" si="15"/>
        <v>4038.329138418178</v>
      </c>
      <c r="AF128" s="9">
        <f t="shared" si="15"/>
        <v>4043.2105101098223</v>
      </c>
      <c r="AG128" s="9">
        <f t="shared" si="15"/>
        <v>4200.3137080930346</v>
      </c>
      <c r="AH128" s="9">
        <f t="shared" si="15"/>
        <v>4602.6490066225169</v>
      </c>
      <c r="AI128" s="9">
        <f t="shared" si="15"/>
        <v>4587.5494292133008</v>
      </c>
      <c r="AJ128" s="9">
        <f t="shared" si="15"/>
        <v>4868.5328335200238</v>
      </c>
      <c r="AK128" s="9">
        <f t="shared" si="15"/>
        <v>4552.4292470725104</v>
      </c>
      <c r="AL128" s="9">
        <f t="shared" si="15"/>
        <v>4538.0589307059381</v>
      </c>
      <c r="AM128" s="9">
        <f t="shared" si="15"/>
        <v>4502.2224232896388</v>
      </c>
      <c r="AN128" s="9">
        <f t="shared" si="15"/>
        <v>4015.6747277490313</v>
      </c>
      <c r="AO128" s="9">
        <f t="shared" si="15"/>
        <v>3829.1163833779269</v>
      </c>
      <c r="AP128" s="9">
        <f t="shared" si="15"/>
        <v>4311.3171487097061</v>
      </c>
      <c r="AQ128" s="9">
        <f t="shared" si="15"/>
        <v>4099.7699348964707</v>
      </c>
      <c r="AR128" s="9">
        <f t="shared" si="15"/>
        <v>3680.872850183915</v>
      </c>
      <c r="AS128" s="9">
        <f t="shared" si="15"/>
        <v>3661.0755590229091</v>
      </c>
      <c r="AT128" s="9">
        <f t="shared" si="15"/>
        <v>3069.9593431934577</v>
      </c>
      <c r="AU128" s="9">
        <f t="shared" ref="AU128:AZ128" si="16">AU126/AU127</f>
        <v>3023.1862923806052</v>
      </c>
      <c r="AV128" s="9">
        <f t="shared" si="16"/>
        <v>2884.4896401646024</v>
      </c>
      <c r="AW128" s="9">
        <f t="shared" si="16"/>
        <v>2498.0344213399662</v>
      </c>
      <c r="AX128" s="9">
        <f t="shared" si="16"/>
        <v>2471.0039913458668</v>
      </c>
      <c r="AY128" s="9">
        <f t="shared" si="16"/>
        <v>2562.0298205528816</v>
      </c>
      <c r="AZ128" s="9">
        <f t="shared" si="16"/>
        <v>2291.585680158234</v>
      </c>
      <c r="BA128" s="9">
        <f>BA126/BA127</f>
        <v>2332.7414422412944</v>
      </c>
      <c r="BB128" s="9">
        <f>BB126/BB127</f>
        <v>2450.7715233379799</v>
      </c>
      <c r="BC128" s="9">
        <f>BC126/BC127</f>
        <v>2461.4657806053351</v>
      </c>
      <c r="BD128" s="9">
        <f>BD126/BD127</f>
        <v>2494.3723220566603</v>
      </c>
      <c r="BE128" s="9">
        <f t="shared" ref="BE128:BJ128" si="17">BE126/BE127</f>
        <v>2570.7176410399516</v>
      </c>
      <c r="BF128" s="9">
        <f t="shared" si="17"/>
        <v>2427.1500627833229</v>
      </c>
      <c r="BG128" s="9">
        <f t="shared" si="17"/>
        <v>2325.4705359342697</v>
      </c>
      <c r="BH128" s="9">
        <f t="shared" si="17"/>
        <v>2315.017035955389</v>
      </c>
      <c r="BI128" s="9">
        <f t="shared" si="17"/>
        <v>2464.4178273643142</v>
      </c>
      <c r="BJ128" s="31">
        <f t="shared" si="17"/>
        <v>2519.4900651877915</v>
      </c>
      <c r="BK128" s="76">
        <f t="shared" ref="BK128:BP128" si="18">BK126/BK127</f>
        <v>2332.3950599908517</v>
      </c>
      <c r="BL128" s="9">
        <f t="shared" si="18"/>
        <v>2276.6629630125435</v>
      </c>
      <c r="BM128" s="9">
        <f t="shared" si="18"/>
        <v>2386.2670933954028</v>
      </c>
      <c r="BN128" s="31">
        <f t="shared" si="18"/>
        <v>2362.9770167391148</v>
      </c>
      <c r="BO128" s="9">
        <f t="shared" si="18"/>
        <v>2513.2888420559652</v>
      </c>
      <c r="BP128" s="9">
        <f t="shared" si="18"/>
        <v>2621.3872419458535</v>
      </c>
      <c r="BQ128" s="9"/>
      <c r="BR128" s="9"/>
      <c r="BS128" s="9"/>
      <c r="BT128" s="9"/>
      <c r="BU128" s="9"/>
      <c r="BV128" s="9"/>
      <c r="BW128" s="9"/>
      <c r="BX128" s="9"/>
      <c r="CA128" s="9"/>
      <c r="CB128" s="15"/>
      <c r="CD128" s="20"/>
      <c r="CE128" s="9"/>
      <c r="CF128" s="23"/>
      <c r="CG128" s="9"/>
      <c r="CH128" s="12"/>
      <c r="CI128" s="9"/>
      <c r="CJ128" s="12"/>
      <c r="CK128" s="9"/>
      <c r="CM128" s="9">
        <f t="shared" si="2"/>
        <v>9514.8151815865895</v>
      </c>
    </row>
    <row r="129" spans="2:91" x14ac:dyDescent="0.25">
      <c r="D129" s="3" t="s">
        <v>19</v>
      </c>
      <c r="E129" s="4" t="s">
        <v>20</v>
      </c>
      <c r="F129" s="9">
        <f>F11+F15+F19+F27</f>
        <v>56</v>
      </c>
      <c r="G129" s="9">
        <f t="shared" ref="G129:AK129" si="19">G11+G15+G19+G27</f>
        <v>55</v>
      </c>
      <c r="H129" s="9">
        <f t="shared" si="19"/>
        <v>56</v>
      </c>
      <c r="I129" s="9">
        <f t="shared" si="19"/>
        <v>57</v>
      </c>
      <c r="J129" s="9">
        <f t="shared" si="19"/>
        <v>55</v>
      </c>
      <c r="K129" s="9">
        <f t="shared" si="19"/>
        <v>56</v>
      </c>
      <c r="L129" s="9">
        <f t="shared" si="19"/>
        <v>55</v>
      </c>
      <c r="M129" s="9">
        <f t="shared" si="19"/>
        <v>49</v>
      </c>
      <c r="N129" s="9">
        <f t="shared" si="19"/>
        <v>54</v>
      </c>
      <c r="O129" s="9">
        <f t="shared" si="19"/>
        <v>54</v>
      </c>
      <c r="P129" s="9">
        <f t="shared" si="19"/>
        <v>53</v>
      </c>
      <c r="Q129" s="9">
        <f t="shared" si="19"/>
        <v>53</v>
      </c>
      <c r="R129" s="9">
        <f t="shared" si="19"/>
        <v>51</v>
      </c>
      <c r="S129" s="9">
        <f t="shared" si="19"/>
        <v>50</v>
      </c>
      <c r="T129" s="9">
        <f t="shared" si="19"/>
        <v>51</v>
      </c>
      <c r="U129" s="9">
        <f t="shared" si="19"/>
        <v>50</v>
      </c>
      <c r="V129" s="9">
        <f t="shared" si="19"/>
        <v>52</v>
      </c>
      <c r="W129" s="9">
        <f t="shared" si="19"/>
        <v>53</v>
      </c>
      <c r="X129" s="9">
        <f t="shared" si="19"/>
        <v>54</v>
      </c>
      <c r="Y129" s="9">
        <f t="shared" si="19"/>
        <v>53</v>
      </c>
      <c r="Z129" s="9">
        <f t="shared" si="19"/>
        <v>59</v>
      </c>
      <c r="AA129" s="9">
        <f t="shared" si="19"/>
        <v>58</v>
      </c>
      <c r="AB129" s="9">
        <f t="shared" si="19"/>
        <v>60</v>
      </c>
      <c r="AC129" s="9">
        <f t="shared" si="19"/>
        <v>59</v>
      </c>
      <c r="AD129" s="9">
        <f t="shared" si="19"/>
        <v>60</v>
      </c>
      <c r="AE129" s="9">
        <f t="shared" si="19"/>
        <v>59</v>
      </c>
      <c r="AF129" s="9">
        <f t="shared" si="19"/>
        <v>58</v>
      </c>
      <c r="AG129" s="9">
        <f t="shared" si="19"/>
        <v>58</v>
      </c>
      <c r="AH129" s="9">
        <f t="shared" si="19"/>
        <v>59</v>
      </c>
      <c r="AI129" s="9">
        <f t="shared" si="19"/>
        <v>58</v>
      </c>
      <c r="AJ129" s="9">
        <f t="shared" si="19"/>
        <v>57</v>
      </c>
      <c r="AK129" s="9">
        <f t="shared" si="19"/>
        <v>57</v>
      </c>
      <c r="AL129" s="9">
        <f t="shared" ref="AL129:BF129" si="20">AL11+AL15+AL19+AL27</f>
        <v>58</v>
      </c>
      <c r="AM129" s="9">
        <f t="shared" si="20"/>
        <v>56</v>
      </c>
      <c r="AN129" s="9">
        <f t="shared" si="20"/>
        <v>55</v>
      </c>
      <c r="AO129" s="9">
        <f t="shared" si="20"/>
        <v>55</v>
      </c>
      <c r="AP129" s="9">
        <f t="shared" si="20"/>
        <v>60</v>
      </c>
      <c r="AQ129" s="9">
        <f t="shared" si="20"/>
        <v>61</v>
      </c>
      <c r="AR129" s="9">
        <f t="shared" si="20"/>
        <v>61</v>
      </c>
      <c r="AS129" s="9">
        <f t="shared" si="20"/>
        <v>62</v>
      </c>
      <c r="AT129" s="9">
        <f t="shared" si="20"/>
        <v>63</v>
      </c>
      <c r="AU129" s="9">
        <f t="shared" si="20"/>
        <v>64</v>
      </c>
      <c r="AV129" s="9">
        <f t="shared" si="20"/>
        <v>64</v>
      </c>
      <c r="AW129" s="9">
        <f t="shared" si="20"/>
        <v>65</v>
      </c>
      <c r="AX129" s="9">
        <f t="shared" si="20"/>
        <v>62</v>
      </c>
      <c r="AY129" s="9">
        <f t="shared" si="20"/>
        <v>64</v>
      </c>
      <c r="AZ129" s="9">
        <f t="shared" si="20"/>
        <v>64</v>
      </c>
      <c r="BA129" s="9">
        <f t="shared" si="20"/>
        <v>62</v>
      </c>
      <c r="BB129" s="9">
        <f t="shared" si="20"/>
        <v>65</v>
      </c>
      <c r="BC129" s="9">
        <f t="shared" si="20"/>
        <v>64</v>
      </c>
      <c r="BD129" s="9">
        <f t="shared" si="20"/>
        <v>64</v>
      </c>
      <c r="BE129" s="9">
        <f t="shared" si="20"/>
        <v>64</v>
      </c>
      <c r="BF129" s="9">
        <f t="shared" si="20"/>
        <v>64</v>
      </c>
      <c r="BG129" s="9"/>
      <c r="BH129" s="9"/>
      <c r="BI129" s="9"/>
      <c r="BJ129" s="31"/>
      <c r="BK129" s="76"/>
      <c r="BL129" s="9"/>
      <c r="BM129" s="9"/>
      <c r="BN129" s="31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CA129" s="9"/>
      <c r="CB129" s="15"/>
      <c r="CD129" s="20"/>
      <c r="CE129" s="9"/>
      <c r="CF129" s="23"/>
      <c r="CG129" s="9"/>
      <c r="CH129" s="35"/>
      <c r="CI129" s="9"/>
      <c r="CJ129" s="41"/>
      <c r="CK129" s="9"/>
      <c r="CM129" s="9">
        <f t="shared" si="2"/>
        <v>0</v>
      </c>
    </row>
    <row r="130" spans="2:91" x14ac:dyDescent="0.25">
      <c r="B130" s="1" t="s">
        <v>44</v>
      </c>
      <c r="C130" s="1" t="s">
        <v>47</v>
      </c>
      <c r="D130" s="3" t="s">
        <v>14</v>
      </c>
      <c r="E130" s="4" t="s">
        <v>15</v>
      </c>
      <c r="F130" s="9">
        <f>F32+F36+F40+F44+F48+F52+F56</f>
        <v>122824000</v>
      </c>
      <c r="G130" s="9">
        <f t="shared" ref="G130:AK133" si="21">G32+G36+G40+G44+G48+G52+G56</f>
        <v>128130000</v>
      </c>
      <c r="H130" s="9">
        <f t="shared" si="21"/>
        <v>127294000</v>
      </c>
      <c r="I130" s="9">
        <f t="shared" si="21"/>
        <v>101459000</v>
      </c>
      <c r="J130" s="9">
        <f t="shared" si="21"/>
        <v>120085000</v>
      </c>
      <c r="K130" s="9">
        <f t="shared" si="21"/>
        <v>119752000</v>
      </c>
      <c r="L130" s="9">
        <f t="shared" si="21"/>
        <v>117223000</v>
      </c>
      <c r="M130" s="9">
        <f t="shared" si="21"/>
        <v>113848000</v>
      </c>
      <c r="N130" s="9">
        <f t="shared" si="21"/>
        <v>126820000</v>
      </c>
      <c r="O130" s="9">
        <f t="shared" si="21"/>
        <v>134076000</v>
      </c>
      <c r="P130" s="9">
        <f t="shared" si="21"/>
        <v>137714000</v>
      </c>
      <c r="Q130" s="9">
        <f t="shared" si="21"/>
        <v>133457000</v>
      </c>
      <c r="R130" s="9">
        <f t="shared" si="21"/>
        <v>141233000</v>
      </c>
      <c r="S130" s="9">
        <f t="shared" si="21"/>
        <v>147368000</v>
      </c>
      <c r="T130" s="9">
        <f t="shared" si="21"/>
        <v>135746000</v>
      </c>
      <c r="U130" s="9">
        <f t="shared" si="21"/>
        <v>129825000</v>
      </c>
      <c r="V130" s="9">
        <f t="shared" si="21"/>
        <v>144640000</v>
      </c>
      <c r="W130" s="9">
        <f t="shared" si="21"/>
        <v>144399000</v>
      </c>
      <c r="X130" s="9">
        <f t="shared" si="21"/>
        <v>139582000</v>
      </c>
      <c r="Y130" s="9">
        <f t="shared" si="21"/>
        <v>138625000</v>
      </c>
      <c r="Z130" s="9">
        <f t="shared" si="21"/>
        <v>168412000</v>
      </c>
      <c r="AA130" s="9">
        <f t="shared" si="21"/>
        <v>174293000</v>
      </c>
      <c r="AB130" s="9">
        <f t="shared" si="21"/>
        <v>171895000</v>
      </c>
      <c r="AC130" s="9">
        <f t="shared" si="21"/>
        <v>164577700</v>
      </c>
      <c r="AD130" s="9">
        <f t="shared" si="21"/>
        <v>184739000</v>
      </c>
      <c r="AE130" s="9">
        <f t="shared" si="21"/>
        <v>185484000</v>
      </c>
      <c r="AF130" s="9">
        <f t="shared" si="21"/>
        <v>184660000</v>
      </c>
      <c r="AG130" s="9">
        <f t="shared" si="21"/>
        <v>134879000</v>
      </c>
      <c r="AH130" s="9">
        <f t="shared" si="21"/>
        <v>114427000</v>
      </c>
      <c r="AI130" s="9">
        <f t="shared" si="21"/>
        <v>116511000</v>
      </c>
      <c r="AJ130" s="9">
        <f t="shared" si="21"/>
        <v>129182000</v>
      </c>
      <c r="AK130" s="9">
        <f t="shared" si="21"/>
        <v>130813000</v>
      </c>
      <c r="AL130" s="9">
        <f t="shared" ref="AL130:AQ131" si="22">AL32+AL36+AL40+AL44+AL48+AL52+AL56</f>
        <v>155713000</v>
      </c>
      <c r="AM130" s="9">
        <f t="shared" si="22"/>
        <v>163340000</v>
      </c>
      <c r="AN130" s="9">
        <f t="shared" si="22"/>
        <v>163738000</v>
      </c>
      <c r="AO130" s="9">
        <f t="shared" si="22"/>
        <v>162805000</v>
      </c>
      <c r="AP130" s="9">
        <f t="shared" si="22"/>
        <v>203605000</v>
      </c>
      <c r="AQ130" s="9">
        <f t="shared" si="22"/>
        <v>207217000</v>
      </c>
      <c r="AR130" s="9">
        <f t="shared" ref="AR130:AU133" si="23">AR32+AR36+AR40+AR44+AR48+AR52+AR56</f>
        <v>201265000</v>
      </c>
      <c r="AS130" s="9">
        <f t="shared" si="23"/>
        <v>192655000</v>
      </c>
      <c r="AT130" s="9">
        <f t="shared" si="23"/>
        <v>211538000</v>
      </c>
      <c r="AU130" s="9">
        <f t="shared" si="23"/>
        <v>198741000</v>
      </c>
      <c r="AV130" s="9">
        <f t="shared" ref="AV130:AX131" si="24">AV32+AV36+AV40+AV44+AV48+AV52+AV56</f>
        <v>193384000</v>
      </c>
      <c r="AW130" s="9">
        <f t="shared" si="24"/>
        <v>178574000</v>
      </c>
      <c r="AX130" s="9">
        <f t="shared" si="24"/>
        <v>203726000</v>
      </c>
      <c r="AY130" s="9">
        <f t="shared" ref="AY130:BD130" si="25">AY32+AY36+AY40+AY44+AY48+AY52+AY56</f>
        <v>206240000</v>
      </c>
      <c r="AZ130" s="9">
        <f t="shared" si="25"/>
        <v>204973000</v>
      </c>
      <c r="BA130" s="9">
        <f t="shared" si="25"/>
        <v>192451700</v>
      </c>
      <c r="BB130" s="47">
        <f t="shared" si="25"/>
        <v>248050000</v>
      </c>
      <c r="BC130" s="47">
        <f t="shared" si="25"/>
        <v>270974000</v>
      </c>
      <c r="BD130" s="47">
        <f t="shared" si="25"/>
        <v>267673000</v>
      </c>
      <c r="BE130" s="47">
        <f t="shared" ref="BE130:BG131" si="26">BE32+BE36+BE40+BE44+BE48+BE52+BE56</f>
        <v>251324000</v>
      </c>
      <c r="BF130" s="47">
        <f t="shared" si="26"/>
        <v>280576000</v>
      </c>
      <c r="BG130" s="47">
        <f>BG32+BG36+BG40+BG44+BG48+BG52+BG56</f>
        <v>277845000</v>
      </c>
      <c r="BH130" s="47">
        <f>BH32+BH36+BH40+BH44+BH48+BH52+BH56</f>
        <v>270298000</v>
      </c>
      <c r="BI130" s="47">
        <f t="shared" ref="BI130:BK131" si="27">SUM(BI32+BI36+BI40+BI44+BI48+BI52+BI56)</f>
        <v>261191000</v>
      </c>
      <c r="BJ130" s="98">
        <f t="shared" si="27"/>
        <v>285647000</v>
      </c>
      <c r="BK130" s="77">
        <f t="shared" si="27"/>
        <v>287795000</v>
      </c>
      <c r="BL130" s="47">
        <f t="shared" ref="BL130:BO131" si="28">SUM(BL32+BL36+BL40+BL44+BL48+BL52+BL56)</f>
        <v>273620000</v>
      </c>
      <c r="BM130" s="47">
        <f t="shared" si="28"/>
        <v>262158000</v>
      </c>
      <c r="BN130" s="98">
        <f t="shared" si="28"/>
        <v>321411000</v>
      </c>
      <c r="BO130" s="47">
        <f t="shared" si="28"/>
        <v>308648000</v>
      </c>
      <c r="BP130" s="47">
        <f t="shared" ref="BP130" si="29">SUM(BP32+BP36+BP40+BP44+BP48+BP52+BP56)</f>
        <v>326703000</v>
      </c>
      <c r="BQ130" s="47"/>
      <c r="BR130" s="9"/>
      <c r="BS130" s="9"/>
      <c r="BT130" s="9"/>
      <c r="BU130" s="9"/>
      <c r="BV130" s="9"/>
      <c r="BW130" s="9"/>
      <c r="BX130" s="9"/>
      <c r="BY130" s="31">
        <f>SUM(AH130:AK130)</f>
        <v>490933000</v>
      </c>
      <c r="BZ130" s="12">
        <f>BY130/BY$143</f>
        <v>9.0763204566955136E-2</v>
      </c>
      <c r="CA130" s="9">
        <f t="shared" si="14"/>
        <v>645596000</v>
      </c>
      <c r="CB130" s="12">
        <f>CA130/CA$143</f>
        <v>0.10306416646179291</v>
      </c>
      <c r="CC130" s="9">
        <f>SUM(AP130:AS130)</f>
        <v>804742000</v>
      </c>
      <c r="CD130" s="12">
        <f>CC130/CC$143</f>
        <v>0.1088931228441383</v>
      </c>
      <c r="CE130" s="9">
        <f>SUM(AT130:AW130)</f>
        <v>782237000</v>
      </c>
      <c r="CF130" s="12">
        <f>SUM(CE130/CE$143)</f>
        <v>0.11565530795125456</v>
      </c>
      <c r="CG130" s="9">
        <f>SUM(AX130:BA130)</f>
        <v>807390700</v>
      </c>
      <c r="CH130" s="12">
        <f>SUM(CG130/CG$143)</f>
        <v>0.12188097571237715</v>
      </c>
      <c r="CI130" s="9">
        <f>SUM(BB130:BE130)</f>
        <v>1038021000</v>
      </c>
      <c r="CJ130" s="12">
        <f>SUM(CI130/CI$143)</f>
        <v>0.15528128103926611</v>
      </c>
      <c r="CK130" s="9">
        <f>SUM(BF130:BI130)</f>
        <v>1089910000</v>
      </c>
      <c r="CL130" s="12">
        <f>SUM(CK130/CK$143)</f>
        <v>0.16607620684021987</v>
      </c>
      <c r="CM130" s="9">
        <f t="shared" si="2"/>
        <v>1109220000</v>
      </c>
    </row>
    <row r="131" spans="2:91" x14ac:dyDescent="0.25">
      <c r="D131" s="3" t="s">
        <v>16</v>
      </c>
      <c r="E131" s="4" t="s">
        <v>17</v>
      </c>
      <c r="F131" s="9">
        <f>F33+F37+F41+F45+F49+F53+F57</f>
        <v>33905</v>
      </c>
      <c r="G131" s="9">
        <f t="shared" ref="G131:U131" si="30">G33+G37+G41+G45+G49+G53+G57</f>
        <v>34457</v>
      </c>
      <c r="H131" s="9">
        <f t="shared" si="30"/>
        <v>35078</v>
      </c>
      <c r="I131" s="9">
        <f t="shared" si="30"/>
        <v>32060</v>
      </c>
      <c r="J131" s="9">
        <f t="shared" si="30"/>
        <v>34890</v>
      </c>
      <c r="K131" s="9">
        <f t="shared" si="30"/>
        <v>33917</v>
      </c>
      <c r="L131" s="9">
        <f t="shared" si="30"/>
        <v>32526</v>
      </c>
      <c r="M131" s="9">
        <f t="shared" si="30"/>
        <v>32198</v>
      </c>
      <c r="N131" s="9">
        <f t="shared" si="30"/>
        <v>41792</v>
      </c>
      <c r="O131" s="9">
        <f t="shared" si="30"/>
        <v>45315</v>
      </c>
      <c r="P131" s="9">
        <f t="shared" si="30"/>
        <v>43608</v>
      </c>
      <c r="Q131" s="9">
        <f t="shared" si="30"/>
        <v>42087</v>
      </c>
      <c r="R131" s="9">
        <f t="shared" si="30"/>
        <v>45212</v>
      </c>
      <c r="S131" s="9">
        <f t="shared" si="30"/>
        <v>45437</v>
      </c>
      <c r="T131" s="9">
        <f t="shared" si="30"/>
        <v>42275</v>
      </c>
      <c r="U131" s="9">
        <f t="shared" si="30"/>
        <v>40171</v>
      </c>
      <c r="V131" s="9">
        <f t="shared" si="21"/>
        <v>47608</v>
      </c>
      <c r="W131" s="9">
        <f t="shared" si="21"/>
        <v>47629</v>
      </c>
      <c r="X131" s="9">
        <f t="shared" si="21"/>
        <v>45313</v>
      </c>
      <c r="Y131" s="9">
        <f t="shared" si="21"/>
        <v>43538</v>
      </c>
      <c r="Z131" s="9">
        <f t="shared" si="21"/>
        <v>56723</v>
      </c>
      <c r="AA131" s="9">
        <f t="shared" si="21"/>
        <v>55650</v>
      </c>
      <c r="AB131" s="9">
        <f t="shared" si="21"/>
        <v>57315</v>
      </c>
      <c r="AC131" s="9">
        <f t="shared" si="21"/>
        <v>54614</v>
      </c>
      <c r="AD131" s="9">
        <f t="shared" si="21"/>
        <v>61733</v>
      </c>
      <c r="AE131" s="9">
        <f t="shared" si="21"/>
        <v>60274</v>
      </c>
      <c r="AF131" s="9">
        <f t="shared" si="21"/>
        <v>57126</v>
      </c>
      <c r="AG131" s="9">
        <f t="shared" si="21"/>
        <v>30834</v>
      </c>
      <c r="AH131" s="9">
        <f t="shared" si="21"/>
        <v>31844</v>
      </c>
      <c r="AI131" s="9">
        <f t="shared" si="21"/>
        <v>33736</v>
      </c>
      <c r="AJ131" s="9">
        <f t="shared" si="21"/>
        <v>36134</v>
      </c>
      <c r="AK131" s="9">
        <f t="shared" si="21"/>
        <v>35276</v>
      </c>
      <c r="AL131" s="9">
        <f t="shared" si="22"/>
        <v>42912</v>
      </c>
      <c r="AM131" s="9">
        <f t="shared" si="22"/>
        <v>45929</v>
      </c>
      <c r="AN131" s="9">
        <f t="shared" si="22"/>
        <v>45011</v>
      </c>
      <c r="AO131" s="9">
        <f t="shared" si="22"/>
        <v>44326</v>
      </c>
      <c r="AP131" s="9">
        <f t="shared" si="22"/>
        <v>57835</v>
      </c>
      <c r="AQ131" s="9">
        <f t="shared" si="22"/>
        <v>55850</v>
      </c>
      <c r="AR131" s="9">
        <f>AR33+AR37+AR41+AR45+AR49+AR53+AR57</f>
        <v>52473</v>
      </c>
      <c r="AS131" s="9">
        <f>AS33+AS37+AS41+AS45+AS49+AS53+AS57</f>
        <v>49227</v>
      </c>
      <c r="AT131" s="9">
        <f t="shared" si="23"/>
        <v>55669</v>
      </c>
      <c r="AU131" s="9">
        <f t="shared" si="23"/>
        <v>50145</v>
      </c>
      <c r="AV131" s="9">
        <f t="shared" si="24"/>
        <v>49955</v>
      </c>
      <c r="AW131" s="9">
        <f t="shared" si="24"/>
        <v>44235</v>
      </c>
      <c r="AX131" s="9">
        <f t="shared" si="24"/>
        <v>52526</v>
      </c>
      <c r="AY131" s="9">
        <f t="shared" ref="AY131:BD131" si="31">AY33+AY37+AY41+AY45+AY49+AY53+AY57</f>
        <v>54411</v>
      </c>
      <c r="AZ131" s="9">
        <f t="shared" si="31"/>
        <v>53542</v>
      </c>
      <c r="BA131" s="9">
        <f t="shared" si="31"/>
        <v>50486</v>
      </c>
      <c r="BB131" s="9">
        <f t="shared" si="31"/>
        <v>78972</v>
      </c>
      <c r="BC131" s="9">
        <f t="shared" si="31"/>
        <v>100423</v>
      </c>
      <c r="BD131" s="9">
        <f t="shared" si="31"/>
        <v>100035</v>
      </c>
      <c r="BE131" s="9">
        <f t="shared" si="26"/>
        <v>91487</v>
      </c>
      <c r="BF131" s="9">
        <f t="shared" si="26"/>
        <v>105340</v>
      </c>
      <c r="BG131" s="9">
        <f t="shared" si="26"/>
        <v>100489</v>
      </c>
      <c r="BH131" s="9">
        <f>SUM(BH33+BH37+BH41+BH45+BH49+BH53+BH57)</f>
        <v>99996</v>
      </c>
      <c r="BI131" s="9">
        <f t="shared" si="27"/>
        <v>98235</v>
      </c>
      <c r="BJ131" s="31">
        <f t="shared" si="27"/>
        <v>107163</v>
      </c>
      <c r="BK131" s="76">
        <f t="shared" si="27"/>
        <v>107982</v>
      </c>
      <c r="BL131" s="9">
        <f t="shared" si="28"/>
        <v>101747</v>
      </c>
      <c r="BM131" s="9">
        <f t="shared" si="28"/>
        <v>99858</v>
      </c>
      <c r="BN131" s="31">
        <f t="shared" si="28"/>
        <v>128026</v>
      </c>
      <c r="BO131" s="9">
        <f t="shared" si="28"/>
        <v>121352</v>
      </c>
      <c r="BP131" s="9">
        <f t="shared" ref="BP131" si="32">SUM(BP33+BP37+BP41+BP45+BP49+BP53+BP57)</f>
        <v>127434</v>
      </c>
      <c r="BQ131" s="9"/>
      <c r="BR131" s="9"/>
      <c r="BS131" s="9"/>
      <c r="BT131" s="9"/>
      <c r="BU131" s="9"/>
      <c r="BV131" s="9"/>
      <c r="BW131" s="9"/>
      <c r="BX131" s="9"/>
      <c r="BY131" s="31">
        <f>SUM(AH131:AK131)</f>
        <v>136990</v>
      </c>
      <c r="BZ131" s="12">
        <f>BY131/BY$144</f>
        <v>8.9489448293207124E-2</v>
      </c>
      <c r="CA131" s="9">
        <f t="shared" si="14"/>
        <v>178178</v>
      </c>
      <c r="CB131" s="12">
        <f>CA131/CA$144</f>
        <v>8.7490118091871058E-2</v>
      </c>
      <c r="CC131" s="9">
        <f>SUM(AP131:AS131)</f>
        <v>215385</v>
      </c>
      <c r="CD131" s="12">
        <f>CC131/CC$144</f>
        <v>9.0781495975874218E-2</v>
      </c>
      <c r="CE131" s="9">
        <f>SUM(AT131:AW131)</f>
        <v>200004</v>
      </c>
      <c r="CF131" s="12">
        <f>SUM(CE131/CE$144)</f>
        <v>8.8229377677708054E-2</v>
      </c>
      <c r="CG131" s="9">
        <f>SUM(AX131:BA131)</f>
        <v>210965</v>
      </c>
      <c r="CH131" s="12">
        <f>SUM(CG131/CG$144)</f>
        <v>8.9188063727199896E-2</v>
      </c>
      <c r="CI131" s="9">
        <f>SUM(BB131:BE131)</f>
        <v>370917</v>
      </c>
      <c r="CJ131" s="12">
        <f>SUM(CI131/CI$144)</f>
        <v>0.16127955043809589</v>
      </c>
      <c r="CK131" s="9">
        <f>SUM(BF131:BI131)</f>
        <v>404060</v>
      </c>
      <c r="CL131" s="12">
        <f>SUM(CK131/CK$144)</f>
        <v>0.179189286793455</v>
      </c>
      <c r="CM131" s="9">
        <f t="shared" si="2"/>
        <v>416750</v>
      </c>
    </row>
    <row r="132" spans="2:91" x14ac:dyDescent="0.25">
      <c r="D132" s="3" t="s">
        <v>56</v>
      </c>
      <c r="E132" s="4" t="s">
        <v>15</v>
      </c>
      <c r="F132" s="9">
        <f t="shared" ref="F132:AS132" si="33">F130/F131</f>
        <v>3622.59253797375</v>
      </c>
      <c r="G132" s="9">
        <f t="shared" si="33"/>
        <v>3718.5477551731142</v>
      </c>
      <c r="H132" s="9">
        <f t="shared" si="33"/>
        <v>3628.884200923656</v>
      </c>
      <c r="I132" s="9">
        <f t="shared" si="33"/>
        <v>3164.6600124766064</v>
      </c>
      <c r="J132" s="9">
        <f t="shared" si="33"/>
        <v>3441.8171395815421</v>
      </c>
      <c r="K132" s="9">
        <f t="shared" si="33"/>
        <v>3530.7367986555414</v>
      </c>
      <c r="L132" s="9">
        <f t="shared" si="33"/>
        <v>3603.9783557769169</v>
      </c>
      <c r="M132" s="9">
        <f t="shared" si="33"/>
        <v>3535.8717932790855</v>
      </c>
      <c r="N132" s="9">
        <f t="shared" si="33"/>
        <v>3034.5520673813171</v>
      </c>
      <c r="O132" s="9">
        <f t="shared" si="33"/>
        <v>2958.7553790135717</v>
      </c>
      <c r="P132" s="9">
        <f t="shared" si="33"/>
        <v>3157.9985323793799</v>
      </c>
      <c r="Q132" s="9">
        <f t="shared" si="33"/>
        <v>3170.9791622116095</v>
      </c>
      <c r="R132" s="9">
        <f t="shared" si="33"/>
        <v>3123.7945678138549</v>
      </c>
      <c r="S132" s="9">
        <f t="shared" si="33"/>
        <v>3243.3479323018687</v>
      </c>
      <c r="T132" s="9">
        <f t="shared" si="33"/>
        <v>3211.0230632761682</v>
      </c>
      <c r="U132" s="9">
        <f t="shared" si="33"/>
        <v>3231.8090164546566</v>
      </c>
      <c r="V132" s="9">
        <f t="shared" si="33"/>
        <v>3038.1448496051084</v>
      </c>
      <c r="W132" s="9">
        <f t="shared" si="33"/>
        <v>3031.7453652186691</v>
      </c>
      <c r="X132" s="9">
        <f t="shared" si="33"/>
        <v>3080.3963542471256</v>
      </c>
      <c r="Y132" s="9">
        <f t="shared" si="33"/>
        <v>3184.0001837475311</v>
      </c>
      <c r="Z132" s="9">
        <f t="shared" si="33"/>
        <v>2969.02491053012</v>
      </c>
      <c r="AA132" s="9">
        <f t="shared" si="33"/>
        <v>3131.949685534591</v>
      </c>
      <c r="AB132" s="9">
        <f t="shared" si="33"/>
        <v>2999.127628020588</v>
      </c>
      <c r="AC132" s="9">
        <f t="shared" si="33"/>
        <v>3013.4709048961804</v>
      </c>
      <c r="AD132" s="9">
        <f t="shared" si="33"/>
        <v>2992.5485558777314</v>
      </c>
      <c r="AE132" s="9">
        <f t="shared" si="33"/>
        <v>3077.3467830241893</v>
      </c>
      <c r="AF132" s="9">
        <f t="shared" si="33"/>
        <v>3232.5035885586249</v>
      </c>
      <c r="AG132" s="9">
        <f t="shared" si="33"/>
        <v>4374.3594733086857</v>
      </c>
      <c r="AH132" s="9">
        <f t="shared" si="33"/>
        <v>3593.3613867604572</v>
      </c>
      <c r="AI132" s="9">
        <f t="shared" si="33"/>
        <v>3453.6103865307091</v>
      </c>
      <c r="AJ132" s="9">
        <f t="shared" si="33"/>
        <v>3575.0816405601372</v>
      </c>
      <c r="AK132" s="9">
        <f t="shared" si="33"/>
        <v>3708.2719129152965</v>
      </c>
      <c r="AL132" s="9">
        <f t="shared" si="33"/>
        <v>3628.6586502609994</v>
      </c>
      <c r="AM132" s="9">
        <f t="shared" si="33"/>
        <v>3556.3587276012977</v>
      </c>
      <c r="AN132" s="9">
        <f t="shared" si="33"/>
        <v>3637.7329986003419</v>
      </c>
      <c r="AO132" s="9">
        <f t="shared" si="33"/>
        <v>3672.9007805802462</v>
      </c>
      <c r="AP132" s="9">
        <f t="shared" si="33"/>
        <v>3520.4460966542752</v>
      </c>
      <c r="AQ132" s="9">
        <f t="shared" si="33"/>
        <v>3710.2417188898835</v>
      </c>
      <c r="AR132" s="9">
        <f t="shared" si="33"/>
        <v>3835.5916376041014</v>
      </c>
      <c r="AS132" s="9">
        <f t="shared" si="33"/>
        <v>3913.6043228309668</v>
      </c>
      <c r="AT132" s="9">
        <f t="shared" ref="AT132:BD132" si="34">AT130/AT131</f>
        <v>3799.9245540606084</v>
      </c>
      <c r="AU132" s="9">
        <f t="shared" si="34"/>
        <v>3963.3263535746337</v>
      </c>
      <c r="AV132" s="9">
        <f t="shared" si="34"/>
        <v>3871.1640476428788</v>
      </c>
      <c r="AW132" s="9">
        <f t="shared" si="34"/>
        <v>4036.9390753927887</v>
      </c>
      <c r="AX132" s="9">
        <f t="shared" si="34"/>
        <v>3878.574420287096</v>
      </c>
      <c r="AY132" s="9">
        <f t="shared" si="34"/>
        <v>3790.4100273841686</v>
      </c>
      <c r="AZ132" s="9">
        <f t="shared" si="34"/>
        <v>3828.2656606028913</v>
      </c>
      <c r="BA132" s="9">
        <f t="shared" si="34"/>
        <v>3811.9815394366756</v>
      </c>
      <c r="BB132" s="9">
        <f t="shared" si="34"/>
        <v>3140.9866788228737</v>
      </c>
      <c r="BC132" s="9">
        <f t="shared" si="34"/>
        <v>2698.3260806787289</v>
      </c>
      <c r="BD132" s="9">
        <f t="shared" si="34"/>
        <v>2675.7934722847003</v>
      </c>
      <c r="BE132" s="9">
        <f t="shared" ref="BE132:BJ132" si="35">BE130/BE131</f>
        <v>2747.100680971067</v>
      </c>
      <c r="BF132" s="9">
        <f t="shared" si="35"/>
        <v>2663.5276248338714</v>
      </c>
      <c r="BG132" s="9">
        <f t="shared" si="35"/>
        <v>2764.9294947705721</v>
      </c>
      <c r="BH132" s="9">
        <f t="shared" si="35"/>
        <v>2703.0881235249408</v>
      </c>
      <c r="BI132" s="9">
        <f t="shared" si="35"/>
        <v>2658.8384995164656</v>
      </c>
      <c r="BJ132" s="31">
        <f t="shared" si="35"/>
        <v>2665.5375456080924</v>
      </c>
      <c r="BK132" s="76">
        <f t="shared" ref="BK132:BP132" si="36">BK130/BK131</f>
        <v>2665.2127206386249</v>
      </c>
      <c r="BL132" s="9">
        <f t="shared" si="36"/>
        <v>2689.2193381623047</v>
      </c>
      <c r="BM132" s="9">
        <f t="shared" si="36"/>
        <v>2625.3079372709249</v>
      </c>
      <c r="BN132" s="31">
        <f t="shared" si="36"/>
        <v>2510.5134894474559</v>
      </c>
      <c r="BO132" s="9">
        <f t="shared" si="36"/>
        <v>2543.4109038169954</v>
      </c>
      <c r="BP132" s="9">
        <f t="shared" si="36"/>
        <v>2563.7035641979378</v>
      </c>
      <c r="BQ132" s="9"/>
      <c r="BR132" s="9"/>
      <c r="BS132" s="9"/>
      <c r="BT132" s="9"/>
      <c r="BU132" s="9"/>
      <c r="BV132" s="9"/>
      <c r="BW132" s="9"/>
      <c r="BX132" s="9"/>
      <c r="CA132" s="9"/>
      <c r="CB132" s="15"/>
      <c r="CD132" s="20"/>
      <c r="CE132" s="9"/>
      <c r="CF132" s="12"/>
      <c r="CG132" s="9"/>
      <c r="CH132" s="12"/>
      <c r="CI132" s="9"/>
      <c r="CJ132" s="12"/>
      <c r="CK132" s="9"/>
      <c r="CL132" s="12"/>
      <c r="CM132" s="9">
        <f t="shared" si="2"/>
        <v>10645.277541679947</v>
      </c>
    </row>
    <row r="133" spans="2:91" x14ac:dyDescent="0.25">
      <c r="D133" s="3" t="s">
        <v>19</v>
      </c>
      <c r="E133" s="4" t="s">
        <v>20</v>
      </c>
      <c r="F133" s="9">
        <f>F35+F39+F43+F47+F51+F55+F59</f>
        <v>81</v>
      </c>
      <c r="G133" s="9">
        <f t="shared" si="21"/>
        <v>80</v>
      </c>
      <c r="H133" s="9">
        <f t="shared" si="21"/>
        <v>80</v>
      </c>
      <c r="I133" s="9">
        <f t="shared" si="21"/>
        <v>77</v>
      </c>
      <c r="J133" s="9">
        <f t="shared" si="21"/>
        <v>79</v>
      </c>
      <c r="K133" s="9">
        <f t="shared" si="21"/>
        <v>81</v>
      </c>
      <c r="L133" s="9">
        <f t="shared" si="21"/>
        <v>83</v>
      </c>
      <c r="M133" s="9">
        <f t="shared" si="21"/>
        <v>81</v>
      </c>
      <c r="N133" s="9">
        <f t="shared" si="21"/>
        <v>84</v>
      </c>
      <c r="O133" s="9">
        <f t="shared" si="21"/>
        <v>86</v>
      </c>
      <c r="P133" s="9">
        <f t="shared" si="21"/>
        <v>84</v>
      </c>
      <c r="Q133" s="9">
        <f t="shared" si="21"/>
        <v>83</v>
      </c>
      <c r="R133" s="9">
        <f t="shared" si="21"/>
        <v>83</v>
      </c>
      <c r="S133" s="9">
        <f t="shared" si="21"/>
        <v>83</v>
      </c>
      <c r="T133" s="9">
        <f t="shared" si="21"/>
        <v>83</v>
      </c>
      <c r="U133" s="9">
        <f t="shared" si="21"/>
        <v>82</v>
      </c>
      <c r="V133" s="9">
        <f t="shared" si="21"/>
        <v>83</v>
      </c>
      <c r="W133" s="9">
        <f t="shared" si="21"/>
        <v>83</v>
      </c>
      <c r="X133" s="9">
        <f t="shared" si="21"/>
        <v>83</v>
      </c>
      <c r="Y133" s="9">
        <f t="shared" si="21"/>
        <v>83</v>
      </c>
      <c r="Z133" s="9">
        <f t="shared" si="21"/>
        <v>87</v>
      </c>
      <c r="AA133" s="9">
        <f t="shared" si="21"/>
        <v>90</v>
      </c>
      <c r="AB133" s="9">
        <f t="shared" si="21"/>
        <v>91</v>
      </c>
      <c r="AC133" s="9">
        <f t="shared" si="21"/>
        <v>92</v>
      </c>
      <c r="AD133" s="9">
        <f t="shared" si="21"/>
        <v>95</v>
      </c>
      <c r="AE133" s="9">
        <f t="shared" si="21"/>
        <v>92</v>
      </c>
      <c r="AF133" s="9">
        <f t="shared" si="21"/>
        <v>96</v>
      </c>
      <c r="AG133" s="9">
        <f t="shared" si="21"/>
        <v>95</v>
      </c>
      <c r="AH133" s="9">
        <f t="shared" si="21"/>
        <v>98</v>
      </c>
      <c r="AI133" s="9">
        <f t="shared" si="21"/>
        <v>97</v>
      </c>
      <c r="AJ133" s="9">
        <f t="shared" si="21"/>
        <v>97</v>
      </c>
      <c r="AK133" s="9">
        <f t="shared" si="21"/>
        <v>95</v>
      </c>
      <c r="AL133" s="9">
        <f t="shared" ref="AL133:AS133" si="37">AL35+AL39+AL43+AL47+AL51+AL55+AL59</f>
        <v>95</v>
      </c>
      <c r="AM133" s="9">
        <f t="shared" si="37"/>
        <v>95</v>
      </c>
      <c r="AN133" s="9">
        <f t="shared" si="37"/>
        <v>96</v>
      </c>
      <c r="AO133" s="9">
        <f t="shared" si="37"/>
        <v>96</v>
      </c>
      <c r="AP133" s="9">
        <f t="shared" si="37"/>
        <v>102</v>
      </c>
      <c r="AQ133" s="9">
        <f t="shared" si="37"/>
        <v>103</v>
      </c>
      <c r="AR133" s="9">
        <f t="shared" si="37"/>
        <v>103</v>
      </c>
      <c r="AS133" s="9">
        <f t="shared" si="37"/>
        <v>102</v>
      </c>
      <c r="AT133" s="9">
        <f t="shared" si="23"/>
        <v>103</v>
      </c>
      <c r="AU133" s="9">
        <f t="shared" si="23"/>
        <v>103</v>
      </c>
      <c r="AV133" s="9">
        <f t="shared" ref="AV133:BF133" si="38">AV35+AV39+AV43+AV47+AV51+AV55+AV59</f>
        <v>104</v>
      </c>
      <c r="AW133" s="9">
        <f t="shared" si="38"/>
        <v>103</v>
      </c>
      <c r="AX133" s="9">
        <f t="shared" si="38"/>
        <v>103</v>
      </c>
      <c r="AY133" s="9">
        <f t="shared" si="38"/>
        <v>102</v>
      </c>
      <c r="AZ133" s="9">
        <f t="shared" si="38"/>
        <v>103</v>
      </c>
      <c r="BA133" s="9">
        <f t="shared" si="38"/>
        <v>101</v>
      </c>
      <c r="BB133" s="9">
        <f t="shared" si="38"/>
        <v>106</v>
      </c>
      <c r="BC133" s="9">
        <f t="shared" si="38"/>
        <v>110</v>
      </c>
      <c r="BD133" s="9">
        <f t="shared" si="38"/>
        <v>109</v>
      </c>
      <c r="BE133" s="9">
        <f t="shared" si="38"/>
        <v>108</v>
      </c>
      <c r="BF133" s="9">
        <f t="shared" si="38"/>
        <v>107</v>
      </c>
      <c r="BG133" s="9"/>
      <c r="BH133" s="9"/>
      <c r="BI133" s="9"/>
      <c r="BJ133" s="31"/>
      <c r="BK133" s="76"/>
      <c r="BL133" s="9"/>
      <c r="BM133" s="9"/>
      <c r="BN133" s="31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CA133" s="9"/>
      <c r="CB133" s="15"/>
      <c r="CD133" s="20"/>
      <c r="CE133" s="9"/>
      <c r="CF133" s="12"/>
      <c r="CG133" s="9"/>
      <c r="CH133" s="12"/>
      <c r="CI133" s="9"/>
      <c r="CJ133" s="12"/>
      <c r="CK133" s="9"/>
      <c r="CL133" s="12"/>
      <c r="CM133" s="9">
        <f t="shared" si="2"/>
        <v>0</v>
      </c>
    </row>
    <row r="134" spans="2:91" x14ac:dyDescent="0.25">
      <c r="B134" s="15" t="s">
        <v>44</v>
      </c>
      <c r="C134" s="1" t="s">
        <v>46</v>
      </c>
      <c r="D134" s="3" t="s">
        <v>14</v>
      </c>
      <c r="E134" s="4" t="s">
        <v>15</v>
      </c>
      <c r="F134" s="9">
        <f>F60+F64+F72+F76+F80+F84+F88+F92+F96</f>
        <v>557286000</v>
      </c>
      <c r="G134" s="9">
        <f t="shared" ref="G134:AK137" si="39">G60+G64+G72+G76+G80+G84+G88+G92+G96</f>
        <v>566452000</v>
      </c>
      <c r="H134" s="9">
        <f t="shared" si="39"/>
        <v>558185000</v>
      </c>
      <c r="I134" s="9">
        <f t="shared" si="39"/>
        <v>566289000</v>
      </c>
      <c r="J134" s="9">
        <f t="shared" si="39"/>
        <v>630835000</v>
      </c>
      <c r="K134" s="9">
        <f t="shared" si="39"/>
        <v>611727000</v>
      </c>
      <c r="L134" s="9">
        <f t="shared" si="39"/>
        <v>586960700</v>
      </c>
      <c r="M134" s="9">
        <f t="shared" si="39"/>
        <v>597958000</v>
      </c>
      <c r="N134" s="9">
        <f t="shared" si="39"/>
        <v>685356000</v>
      </c>
      <c r="O134" s="9">
        <f t="shared" si="39"/>
        <v>689961000</v>
      </c>
      <c r="P134" s="9">
        <f t="shared" si="39"/>
        <v>675176000</v>
      </c>
      <c r="Q134" s="9">
        <f t="shared" si="39"/>
        <v>706843000</v>
      </c>
      <c r="R134" s="9">
        <f t="shared" si="39"/>
        <v>778716000</v>
      </c>
      <c r="S134" s="9">
        <f t="shared" si="39"/>
        <v>824312000</v>
      </c>
      <c r="T134" s="9">
        <f t="shared" si="39"/>
        <v>745612000</v>
      </c>
      <c r="U134" s="9">
        <f t="shared" si="39"/>
        <v>735297000</v>
      </c>
      <c r="V134" s="9">
        <f t="shared" si="39"/>
        <v>789203000</v>
      </c>
      <c r="W134" s="9">
        <f t="shared" si="39"/>
        <v>853503000</v>
      </c>
      <c r="X134" s="9">
        <f t="shared" si="39"/>
        <v>853168000</v>
      </c>
      <c r="Y134" s="9">
        <f t="shared" si="39"/>
        <v>872941700</v>
      </c>
      <c r="Z134" s="9">
        <f t="shared" si="39"/>
        <v>1004353000</v>
      </c>
      <c r="AA134" s="9">
        <f t="shared" si="39"/>
        <v>973962000</v>
      </c>
      <c r="AB134" s="9">
        <f t="shared" si="39"/>
        <v>984383000</v>
      </c>
      <c r="AC134" s="9">
        <f t="shared" si="39"/>
        <v>977427000</v>
      </c>
      <c r="AD134" s="9">
        <f t="shared" si="39"/>
        <v>1058635000</v>
      </c>
      <c r="AE134" s="9">
        <f t="shared" si="39"/>
        <v>1068279000</v>
      </c>
      <c r="AF134" s="9">
        <f t="shared" si="39"/>
        <v>999155000</v>
      </c>
      <c r="AG134" s="9">
        <f t="shared" si="39"/>
        <v>742778000</v>
      </c>
      <c r="AH134" s="9">
        <f t="shared" si="39"/>
        <v>576355000</v>
      </c>
      <c r="AI134" s="9">
        <f t="shared" si="39"/>
        <v>542889000</v>
      </c>
      <c r="AJ134" s="9">
        <f t="shared" si="39"/>
        <v>549677000</v>
      </c>
      <c r="AK134" s="9">
        <f t="shared" si="39"/>
        <v>567729000</v>
      </c>
      <c r="AL134" s="9">
        <f t="shared" ref="AL134:AQ135" si="40">AL60+AL64+AL72+AL76+AL80+AL84+AL88+AL92+AL96</f>
        <v>725528000</v>
      </c>
      <c r="AM134" s="9">
        <f t="shared" si="40"/>
        <v>794014000</v>
      </c>
      <c r="AN134" s="9">
        <f t="shared" si="40"/>
        <v>812990000</v>
      </c>
      <c r="AO134" s="9">
        <f t="shared" si="40"/>
        <v>868093000</v>
      </c>
      <c r="AP134" s="9">
        <f t="shared" si="40"/>
        <v>998263000</v>
      </c>
      <c r="AQ134" s="9">
        <f t="shared" si="40"/>
        <v>1024449000</v>
      </c>
      <c r="AR134" s="9">
        <f t="shared" ref="AR134:AU137" si="41">AR60+AR64+AR72+AR76+AR80+AR84+AR88+AR92+AR96</f>
        <v>1005476000</v>
      </c>
      <c r="AS134" s="9">
        <f t="shared" si="41"/>
        <v>959285000</v>
      </c>
      <c r="AT134" s="9">
        <f t="shared" si="41"/>
        <v>1060243700</v>
      </c>
      <c r="AU134" s="9">
        <f t="shared" si="41"/>
        <v>968749700</v>
      </c>
      <c r="AV134" s="9">
        <f t="shared" ref="AV134:BD134" si="42">AV60+AV64+AV72+AV76+AV80+AV84+AV88+AV92+AV96</f>
        <v>919398000</v>
      </c>
      <c r="AW134" s="9">
        <f t="shared" si="42"/>
        <v>832234000</v>
      </c>
      <c r="AX134" s="9">
        <f t="shared" si="42"/>
        <v>930105000</v>
      </c>
      <c r="AY134" s="9">
        <f t="shared" si="42"/>
        <v>959859000</v>
      </c>
      <c r="AZ134" s="9">
        <f t="shared" si="42"/>
        <v>936401000</v>
      </c>
      <c r="BA134" s="9">
        <f t="shared" si="42"/>
        <v>885650000</v>
      </c>
      <c r="BB134" s="9">
        <f t="shared" si="42"/>
        <v>973252000</v>
      </c>
      <c r="BC134" s="9">
        <f t="shared" si="42"/>
        <v>929267000</v>
      </c>
      <c r="BD134" s="9">
        <f t="shared" si="42"/>
        <v>884587000</v>
      </c>
      <c r="BE134" s="9">
        <f t="shared" ref="BE134:BG135" si="43">BE60+BE64+BE72+BE76+BE80+BE84+BE88+BE92+BE96</f>
        <v>867799000</v>
      </c>
      <c r="BF134" s="9">
        <f t="shared" si="43"/>
        <v>965193700</v>
      </c>
      <c r="BG134" s="9">
        <f t="shared" ref="BG134:BL134" si="44">BG60+BG64+BG72+BG76+BG80+BG84+BG88+BG92+BG96</f>
        <v>923541700</v>
      </c>
      <c r="BH134" s="9">
        <f t="shared" si="44"/>
        <v>882157000</v>
      </c>
      <c r="BI134" s="9">
        <f t="shared" si="44"/>
        <v>834725000</v>
      </c>
      <c r="BJ134" s="31">
        <f t="shared" si="44"/>
        <v>928006000</v>
      </c>
      <c r="BK134" s="76">
        <f t="shared" si="44"/>
        <v>933751000</v>
      </c>
      <c r="BL134" s="9">
        <f t="shared" si="44"/>
        <v>843516000</v>
      </c>
      <c r="BM134" s="9">
        <f>BM60+BM64+BM72+BM76+BM80+BM84+BM88+BM92+BM96</f>
        <v>812417000</v>
      </c>
      <c r="BN134" s="31">
        <f>BN60+BN64+BN72+BN76+BN80+BN84+BN88+BN92+BN96</f>
        <v>966557000</v>
      </c>
      <c r="BO134" s="9">
        <f>BO60+BO64+BO72+BO76+BO80+BO84+BO88+BO92+BO96</f>
        <v>935987000</v>
      </c>
      <c r="BP134" s="9">
        <f>BP60+BP64+BP72+BP76+BP80+BP84+BP88+BP92+BP96</f>
        <v>908143000</v>
      </c>
      <c r="BQ134" s="9"/>
      <c r="BR134" s="9">
        <f>SUM(AD134:AG134)</f>
        <v>3868847000</v>
      </c>
      <c r="BS134" s="9"/>
      <c r="BT134" s="9"/>
      <c r="BU134" s="9"/>
      <c r="BV134" s="9"/>
      <c r="BW134" s="9"/>
      <c r="BX134" s="9"/>
      <c r="BY134" s="31">
        <f>SUM(AH134:AK134)</f>
        <v>2236650000</v>
      </c>
      <c r="BZ134" s="12">
        <f>BY134/BY$143</f>
        <v>0.41350962655735141</v>
      </c>
      <c r="CA134" s="9">
        <f t="shared" si="14"/>
        <v>3200625000</v>
      </c>
      <c r="CB134" s="12">
        <f>CA134/CA$143</f>
        <v>0.5109538283721955</v>
      </c>
      <c r="CC134" s="9">
        <f>SUM(AP134:AS134)</f>
        <v>3987473000</v>
      </c>
      <c r="CD134" s="12">
        <f>CC134/CC$143</f>
        <v>0.53956222892142414</v>
      </c>
      <c r="CE134" s="9">
        <f>SUM(AT134:AW134)</f>
        <v>3780625400</v>
      </c>
      <c r="CF134" s="12">
        <f>SUM(CE134/CE$143)</f>
        <v>0.55897304127180758</v>
      </c>
      <c r="CG134" s="9">
        <f>SUM(AX134:BA134)</f>
        <v>3712015000</v>
      </c>
      <c r="CH134" s="12">
        <f>SUM(CG134/CG$143)</f>
        <v>0.56035325903429367</v>
      </c>
      <c r="CI134" s="9">
        <f>SUM(BB134:BE134)</f>
        <v>3654905000</v>
      </c>
      <c r="CJ134" s="12">
        <f>SUM(CI134/CI$143)</f>
        <v>0.54675033595352973</v>
      </c>
      <c r="CK134" s="9">
        <f>SUM(BF134:BI134)</f>
        <v>3605617400</v>
      </c>
      <c r="CL134" s="12">
        <f>SUM(CK134/CK$143)</f>
        <v>0.54940982384701098</v>
      </c>
      <c r="CM134" s="9">
        <f t="shared" si="2"/>
        <v>3517690000</v>
      </c>
    </row>
    <row r="135" spans="2:91" x14ac:dyDescent="0.25">
      <c r="D135" s="3" t="s">
        <v>16</v>
      </c>
      <c r="E135" s="4" t="s">
        <v>17</v>
      </c>
      <c r="F135" s="9">
        <f>F61+F65+F73+F77+F81+F85+F89+F93+F97</f>
        <v>262158</v>
      </c>
      <c r="G135" s="9">
        <f t="shared" ref="G135:U135" si="45">G61+G65+G73+G77+G81+G85+G89+G93+G97</f>
        <v>271201</v>
      </c>
      <c r="H135" s="9">
        <f t="shared" si="45"/>
        <v>265237</v>
      </c>
      <c r="I135" s="9">
        <f t="shared" si="45"/>
        <v>264964</v>
      </c>
      <c r="J135" s="9">
        <f t="shared" si="45"/>
        <v>302151</v>
      </c>
      <c r="K135" s="9">
        <f t="shared" si="45"/>
        <v>293814</v>
      </c>
      <c r="L135" s="9">
        <f t="shared" si="45"/>
        <v>274954</v>
      </c>
      <c r="M135" s="9">
        <f t="shared" si="45"/>
        <v>284652</v>
      </c>
      <c r="N135" s="9">
        <f t="shared" si="45"/>
        <v>326742</v>
      </c>
      <c r="O135" s="9">
        <f t="shared" si="45"/>
        <v>325279</v>
      </c>
      <c r="P135" s="9">
        <f t="shared" si="45"/>
        <v>311968</v>
      </c>
      <c r="Q135" s="9">
        <f t="shared" si="45"/>
        <v>312402</v>
      </c>
      <c r="R135" s="9">
        <f t="shared" si="45"/>
        <v>332312</v>
      </c>
      <c r="S135" s="9">
        <f t="shared" si="45"/>
        <v>341005</v>
      </c>
      <c r="T135" s="9">
        <f t="shared" si="45"/>
        <v>303626</v>
      </c>
      <c r="U135" s="9">
        <f t="shared" si="45"/>
        <v>297756</v>
      </c>
      <c r="V135" s="9">
        <f t="shared" si="39"/>
        <v>349710</v>
      </c>
      <c r="W135" s="9">
        <f t="shared" si="39"/>
        <v>334854</v>
      </c>
      <c r="X135" s="9">
        <f t="shared" si="39"/>
        <v>329885</v>
      </c>
      <c r="Y135" s="9">
        <f t="shared" si="39"/>
        <v>340289</v>
      </c>
      <c r="Z135" s="9">
        <f t="shared" si="39"/>
        <v>421211</v>
      </c>
      <c r="AA135" s="9">
        <f t="shared" si="39"/>
        <v>391143</v>
      </c>
      <c r="AB135" s="9">
        <f t="shared" si="39"/>
        <v>393426</v>
      </c>
      <c r="AC135" s="9">
        <f t="shared" si="39"/>
        <v>386265</v>
      </c>
      <c r="AD135" s="9">
        <f t="shared" si="39"/>
        <v>425109</v>
      </c>
      <c r="AE135" s="9">
        <f t="shared" si="39"/>
        <v>432848</v>
      </c>
      <c r="AF135" s="9">
        <f t="shared" si="39"/>
        <v>387035</v>
      </c>
      <c r="AG135" s="9">
        <f t="shared" si="39"/>
        <v>267075</v>
      </c>
      <c r="AH135" s="9">
        <f t="shared" si="39"/>
        <v>200230</v>
      </c>
      <c r="AI135" s="9">
        <f t="shared" si="39"/>
        <v>202690</v>
      </c>
      <c r="AJ135" s="9">
        <f t="shared" si="39"/>
        <v>221327</v>
      </c>
      <c r="AK135" s="9">
        <f t="shared" si="39"/>
        <v>225245</v>
      </c>
      <c r="AL135" s="9">
        <f t="shared" si="40"/>
        <v>312353</v>
      </c>
      <c r="AM135" s="9">
        <f t="shared" si="40"/>
        <v>338706</v>
      </c>
      <c r="AN135" s="9">
        <f t="shared" si="40"/>
        <v>336264</v>
      </c>
      <c r="AO135" s="9">
        <f t="shared" si="40"/>
        <v>350030</v>
      </c>
      <c r="AP135" s="9">
        <f t="shared" si="40"/>
        <v>403126</v>
      </c>
      <c r="AQ135" s="9">
        <f t="shared" si="40"/>
        <v>409633</v>
      </c>
      <c r="AR135" s="9">
        <f t="shared" ref="AR135:AS137" si="46">AR61+AR65+AR73+AR77+AR81+AR85+AR89+AR93+AR97</f>
        <v>394864</v>
      </c>
      <c r="AS135" s="9">
        <f t="shared" si="46"/>
        <v>377857</v>
      </c>
      <c r="AT135" s="9">
        <f t="shared" si="41"/>
        <v>416544</v>
      </c>
      <c r="AU135" s="9">
        <f t="shared" si="41"/>
        <v>385361</v>
      </c>
      <c r="AV135" s="9">
        <f t="shared" ref="AV135:BD135" si="47">AV61+AV65+AV73+AV77+AV81+AV85+AV89+AV93+AV97</f>
        <v>358210</v>
      </c>
      <c r="AW135" s="9">
        <f t="shared" si="47"/>
        <v>327356</v>
      </c>
      <c r="AX135" s="9">
        <f t="shared" si="47"/>
        <v>383657</v>
      </c>
      <c r="AY135" s="9">
        <f t="shared" si="47"/>
        <v>400080</v>
      </c>
      <c r="AZ135" s="9">
        <f t="shared" si="47"/>
        <v>389866</v>
      </c>
      <c r="BA135" s="9">
        <f t="shared" si="47"/>
        <v>370645</v>
      </c>
      <c r="BB135" s="9">
        <f t="shared" si="47"/>
        <v>363801</v>
      </c>
      <c r="BC135" s="9">
        <f t="shared" si="47"/>
        <v>351192</v>
      </c>
      <c r="BD135" s="9">
        <f t="shared" si="47"/>
        <v>331496</v>
      </c>
      <c r="BE135" s="9">
        <f t="shared" si="43"/>
        <v>322018</v>
      </c>
      <c r="BF135" s="9">
        <f>BF61+BF65+BF73+BF77+BF81+BF85+BF89+BF93+BF97</f>
        <v>354064</v>
      </c>
      <c r="BG135" s="9">
        <f t="shared" si="43"/>
        <v>340374.96829712205</v>
      </c>
      <c r="BH135" s="9">
        <f>BH61+BH73+BH77+BH81+BH85+BH89+BH93+BH97</f>
        <v>321442</v>
      </c>
      <c r="BI135" s="9">
        <f t="shared" ref="BI135:BN135" si="48">BI61+BI65+BI73+BI77+BI81+BI85+BI89+BI93+BI97</f>
        <v>307479.946729535</v>
      </c>
      <c r="BJ135" s="31">
        <f t="shared" si="48"/>
        <v>349861.08970280073</v>
      </c>
      <c r="BK135" s="76">
        <f t="shared" si="48"/>
        <v>348437</v>
      </c>
      <c r="BL135" s="9">
        <f t="shared" si="48"/>
        <v>311438</v>
      </c>
      <c r="BM135" s="9">
        <f t="shared" si="48"/>
        <v>298475</v>
      </c>
      <c r="BN135" s="31">
        <f t="shared" si="48"/>
        <v>360471</v>
      </c>
      <c r="BO135" s="9">
        <f>BO61+BO65+BO73+BO77+BO81+BO85+BO89+BO93+BO97</f>
        <v>344770</v>
      </c>
      <c r="BP135" s="9">
        <f>BP61+BP65+BP73+BP77+BP81+BP85+BP89+BP93+BP97</f>
        <v>326853</v>
      </c>
      <c r="BQ135" s="9"/>
      <c r="BR135" s="9">
        <f>SUM(AD135:AG135)</f>
        <v>1512067</v>
      </c>
      <c r="BS135" s="9"/>
      <c r="BT135" s="9"/>
      <c r="BU135" s="9"/>
      <c r="BV135" s="9"/>
      <c r="BW135" s="9"/>
      <c r="BX135" s="9"/>
      <c r="BY135" s="31">
        <f>SUM(AH135:AK135)</f>
        <v>849492</v>
      </c>
      <c r="BZ135" s="12">
        <f>BY135/BY$144</f>
        <v>0.55493518073941972</v>
      </c>
      <c r="CA135" s="9">
        <f t="shared" si="14"/>
        <v>1337353</v>
      </c>
      <c r="CB135" s="12">
        <f>CA135/CA$144</f>
        <v>0.65667575065674788</v>
      </c>
      <c r="CC135" s="9">
        <f>SUM(AP135:AS135)</f>
        <v>1585480</v>
      </c>
      <c r="CD135" s="12">
        <f>CC135/CC$144</f>
        <v>0.66825566422837734</v>
      </c>
      <c r="CE135" s="9">
        <f>SUM(AT135:AW135)</f>
        <v>1487471</v>
      </c>
      <c r="CF135" s="12">
        <f>SUM(CE135/CE$144)</f>
        <v>0.65618007961659808</v>
      </c>
      <c r="CG135" s="9">
        <f>SUM(AX135:BA135)</f>
        <v>1544248</v>
      </c>
      <c r="CH135" s="12">
        <f>SUM(CG135/CG$144)</f>
        <v>0.65284994683763176</v>
      </c>
      <c r="CI135" s="9">
        <f>SUM(BB135:BE135)</f>
        <v>1368507</v>
      </c>
      <c r="CJ135" s="12">
        <f>SUM(CI135/CI$144)</f>
        <v>0.59504469660702342</v>
      </c>
      <c r="CK135" s="9">
        <f>SUM(BF135:BI135)</f>
        <v>1323360.9150266571</v>
      </c>
      <c r="CL135" s="12">
        <f>SUM(CK135/CK$144)</f>
        <v>0.58687348050774812</v>
      </c>
      <c r="CM135" s="9">
        <f t="shared" si="2"/>
        <v>1308211.0897028008</v>
      </c>
    </row>
    <row r="136" spans="2:91" x14ac:dyDescent="0.25">
      <c r="D136" s="3" t="s">
        <v>56</v>
      </c>
      <c r="E136" s="4" t="s">
        <v>15</v>
      </c>
      <c r="F136" s="9">
        <f t="shared" ref="F136:AK136" si="49">F134/F135</f>
        <v>2125.7638523333258</v>
      </c>
      <c r="G136" s="9">
        <f t="shared" si="49"/>
        <v>2088.6796140132228</v>
      </c>
      <c r="H136" s="9">
        <f t="shared" si="49"/>
        <v>2104.4763739598925</v>
      </c>
      <c r="I136" s="9">
        <f t="shared" si="49"/>
        <v>2137.2299633157713</v>
      </c>
      <c r="J136" s="9">
        <f t="shared" si="49"/>
        <v>2087.8137090395198</v>
      </c>
      <c r="K136" s="9">
        <f t="shared" si="49"/>
        <v>2082.0212787682003</v>
      </c>
      <c r="L136" s="9">
        <f t="shared" si="49"/>
        <v>2134.759632520349</v>
      </c>
      <c r="M136" s="9">
        <f t="shared" si="49"/>
        <v>2100.6632660230739</v>
      </c>
      <c r="N136" s="9">
        <f t="shared" si="49"/>
        <v>2097.5448519015004</v>
      </c>
      <c r="O136" s="9">
        <f t="shared" si="49"/>
        <v>2121.1360093950116</v>
      </c>
      <c r="P136" s="9">
        <f t="shared" si="49"/>
        <v>2164.2476151400142</v>
      </c>
      <c r="Q136" s="9">
        <f t="shared" si="49"/>
        <v>2262.6071536033701</v>
      </c>
      <c r="R136" s="9">
        <f t="shared" si="49"/>
        <v>2343.3279568598186</v>
      </c>
      <c r="S136" s="9">
        <f t="shared" si="49"/>
        <v>2417.3017990938552</v>
      </c>
      <c r="T136" s="9">
        <f t="shared" si="49"/>
        <v>2455.6922002727038</v>
      </c>
      <c r="U136" s="9">
        <f t="shared" si="49"/>
        <v>2469.4615725627696</v>
      </c>
      <c r="V136" s="9">
        <f t="shared" si="49"/>
        <v>2256.7355809098967</v>
      </c>
      <c r="W136" s="9">
        <f t="shared" si="49"/>
        <v>2548.8810048558476</v>
      </c>
      <c r="X136" s="9">
        <f t="shared" si="49"/>
        <v>2586.2588477802869</v>
      </c>
      <c r="Y136" s="9">
        <f t="shared" si="49"/>
        <v>2565.2950874109947</v>
      </c>
      <c r="Z136" s="9">
        <f t="shared" si="49"/>
        <v>2384.4415269306833</v>
      </c>
      <c r="AA136" s="9">
        <f t="shared" si="49"/>
        <v>2490.0407267930145</v>
      </c>
      <c r="AB136" s="9">
        <f t="shared" si="49"/>
        <v>2502.0791711783154</v>
      </c>
      <c r="AC136" s="9">
        <f t="shared" si="49"/>
        <v>2530.457069628364</v>
      </c>
      <c r="AD136" s="9">
        <f t="shared" si="49"/>
        <v>2490.2672020587661</v>
      </c>
      <c r="AE136" s="9">
        <f t="shared" si="49"/>
        <v>2468.0234169962664</v>
      </c>
      <c r="AF136" s="9">
        <f t="shared" si="49"/>
        <v>2581.5623909982301</v>
      </c>
      <c r="AG136" s="9">
        <f t="shared" si="49"/>
        <v>2781.1588505101563</v>
      </c>
      <c r="AH136" s="9">
        <f t="shared" si="49"/>
        <v>2878.4647655196522</v>
      </c>
      <c r="AI136" s="9">
        <f t="shared" si="49"/>
        <v>2678.4202476688538</v>
      </c>
      <c r="AJ136" s="9">
        <f t="shared" si="49"/>
        <v>2483.5514871660484</v>
      </c>
      <c r="AK136" s="9">
        <f t="shared" si="49"/>
        <v>2520.4954604985683</v>
      </c>
      <c r="AL136" s="9">
        <f t="shared" ref="AL136:BD136" si="50">AL134/AL135</f>
        <v>2322.7822367641738</v>
      </c>
      <c r="AM136" s="9">
        <f t="shared" si="50"/>
        <v>2344.2572614597912</v>
      </c>
      <c r="AN136" s="9">
        <f t="shared" si="50"/>
        <v>2417.7134632312705</v>
      </c>
      <c r="AO136" s="9">
        <f t="shared" si="50"/>
        <v>2480.0531383024313</v>
      </c>
      <c r="AP136" s="9">
        <f t="shared" si="50"/>
        <v>2476.3051750569302</v>
      </c>
      <c r="AQ136" s="9">
        <f t="shared" si="50"/>
        <v>2500.8947033075947</v>
      </c>
      <c r="AR136" s="9">
        <f t="shared" si="50"/>
        <v>2546.3855909882896</v>
      </c>
      <c r="AS136" s="9">
        <f t="shared" si="50"/>
        <v>2538.7514324202011</v>
      </c>
      <c r="AT136" s="9">
        <f t="shared" si="50"/>
        <v>2545.3342263962509</v>
      </c>
      <c r="AU136" s="9">
        <f t="shared" si="50"/>
        <v>2513.8758203346993</v>
      </c>
      <c r="AV136" s="9">
        <f t="shared" si="50"/>
        <v>2566.6452639513136</v>
      </c>
      <c r="AW136" s="9">
        <f t="shared" si="50"/>
        <v>2542.2903505663558</v>
      </c>
      <c r="AX136" s="9">
        <f t="shared" si="50"/>
        <v>2424.3139053894492</v>
      </c>
      <c r="AY136" s="9">
        <f t="shared" si="50"/>
        <v>2399.1676664667066</v>
      </c>
      <c r="AZ136" s="9">
        <f t="shared" si="50"/>
        <v>2401.8534573417533</v>
      </c>
      <c r="BA136" s="9">
        <f t="shared" si="50"/>
        <v>2389.4831982085284</v>
      </c>
      <c r="BB136" s="9">
        <f t="shared" si="50"/>
        <v>2675.2317888076172</v>
      </c>
      <c r="BC136" s="9">
        <f t="shared" si="50"/>
        <v>2646.0369256702888</v>
      </c>
      <c r="BD136" s="9">
        <f t="shared" si="50"/>
        <v>2668.4696044597822</v>
      </c>
      <c r="BE136" s="9">
        <f t="shared" ref="BE136:BJ136" si="51">BE134/BE135</f>
        <v>2694.8773049953729</v>
      </c>
      <c r="BF136" s="9">
        <f t="shared" si="51"/>
        <v>2726.0430317682681</v>
      </c>
      <c r="BG136" s="9">
        <f t="shared" si="51"/>
        <v>2713.3067529038058</v>
      </c>
      <c r="BH136" s="9">
        <f t="shared" si="51"/>
        <v>2744.3737906060815</v>
      </c>
      <c r="BI136" s="9">
        <f t="shared" si="51"/>
        <v>2714.7298836181972</v>
      </c>
      <c r="BJ136" s="31">
        <f t="shared" si="51"/>
        <v>2652.4984552821252</v>
      </c>
      <c r="BK136" s="76">
        <f t="shared" ref="BK136:BP136" si="52">BK134/BK135</f>
        <v>2679.8273432499991</v>
      </c>
      <c r="BL136" s="9">
        <f t="shared" si="52"/>
        <v>2708.4556155639325</v>
      </c>
      <c r="BM136" s="9">
        <f t="shared" si="52"/>
        <v>2721.8929558589498</v>
      </c>
      <c r="BN136" s="31">
        <f t="shared" si="52"/>
        <v>2681.3724266307136</v>
      </c>
      <c r="BO136" s="9">
        <f t="shared" si="52"/>
        <v>2714.8156742175943</v>
      </c>
      <c r="BP136" s="9">
        <f t="shared" si="52"/>
        <v>2778.4447442734195</v>
      </c>
      <c r="BQ136" s="9"/>
      <c r="BR136" s="9"/>
      <c r="BS136" s="9"/>
      <c r="BT136" s="9"/>
      <c r="BU136" s="9"/>
      <c r="BV136" s="9"/>
      <c r="BW136" s="9"/>
      <c r="BX136" s="9"/>
      <c r="CA136" s="9"/>
      <c r="CB136" s="15"/>
      <c r="CD136" s="20"/>
      <c r="CE136" s="9"/>
      <c r="CF136" s="12"/>
      <c r="CG136" s="9"/>
      <c r="CH136" s="12"/>
      <c r="CI136" s="9"/>
      <c r="CJ136" s="12"/>
      <c r="CK136" s="9"/>
      <c r="CL136" s="12"/>
      <c r="CM136" s="9">
        <f t="shared" si="2"/>
        <v>10762.674369955006</v>
      </c>
    </row>
    <row r="137" spans="2:91" x14ac:dyDescent="0.25">
      <c r="D137" s="3" t="s">
        <v>19</v>
      </c>
      <c r="E137" s="4" t="s">
        <v>20</v>
      </c>
      <c r="F137" s="9">
        <f>F63+F67+F75+F79+F83+F87+F91+F95+F99</f>
        <v>212</v>
      </c>
      <c r="G137" s="9">
        <f t="shared" si="39"/>
        <v>212</v>
      </c>
      <c r="H137" s="9">
        <f t="shared" si="39"/>
        <v>215</v>
      </c>
      <c r="I137" s="9">
        <f t="shared" si="39"/>
        <v>214</v>
      </c>
      <c r="J137" s="9">
        <f t="shared" si="39"/>
        <v>199</v>
      </c>
      <c r="K137" s="9">
        <f t="shared" si="39"/>
        <v>199</v>
      </c>
      <c r="L137" s="9">
        <f t="shared" si="39"/>
        <v>200</v>
      </c>
      <c r="M137" s="9">
        <f t="shared" si="39"/>
        <v>194</v>
      </c>
      <c r="N137" s="9">
        <f t="shared" si="39"/>
        <v>200</v>
      </c>
      <c r="O137" s="9">
        <f t="shared" si="39"/>
        <v>200</v>
      </c>
      <c r="P137" s="9">
        <f t="shared" si="39"/>
        <v>201</v>
      </c>
      <c r="Q137" s="9">
        <f t="shared" si="39"/>
        <v>197</v>
      </c>
      <c r="R137" s="9">
        <f t="shared" si="39"/>
        <v>190</v>
      </c>
      <c r="S137" s="9">
        <f t="shared" si="39"/>
        <v>190</v>
      </c>
      <c r="T137" s="9">
        <f t="shared" si="39"/>
        <v>192</v>
      </c>
      <c r="U137" s="9">
        <f t="shared" si="39"/>
        <v>192</v>
      </c>
      <c r="V137" s="9">
        <f t="shared" si="39"/>
        <v>190</v>
      </c>
      <c r="W137" s="9">
        <f t="shared" si="39"/>
        <v>188</v>
      </c>
      <c r="X137" s="9">
        <f t="shared" si="39"/>
        <v>186</v>
      </c>
      <c r="Y137" s="9">
        <f t="shared" si="39"/>
        <v>186</v>
      </c>
      <c r="Z137" s="9">
        <f t="shared" si="39"/>
        <v>192</v>
      </c>
      <c r="AA137" s="9">
        <f t="shared" si="39"/>
        <v>191</v>
      </c>
      <c r="AB137" s="9">
        <f t="shared" si="39"/>
        <v>190</v>
      </c>
      <c r="AC137" s="9">
        <f t="shared" si="39"/>
        <v>193</v>
      </c>
      <c r="AD137" s="9">
        <f t="shared" si="39"/>
        <v>190</v>
      </c>
      <c r="AE137" s="9">
        <f t="shared" si="39"/>
        <v>190</v>
      </c>
      <c r="AF137" s="9">
        <f t="shared" si="39"/>
        <v>190</v>
      </c>
      <c r="AG137" s="9">
        <f t="shared" si="39"/>
        <v>189</v>
      </c>
      <c r="AH137" s="9">
        <f t="shared" si="39"/>
        <v>187</v>
      </c>
      <c r="AI137" s="9">
        <f t="shared" si="39"/>
        <v>185</v>
      </c>
      <c r="AJ137" s="9">
        <f t="shared" si="39"/>
        <v>180</v>
      </c>
      <c r="AK137" s="9">
        <f t="shared" si="39"/>
        <v>178</v>
      </c>
      <c r="AL137" s="9">
        <f t="shared" ref="AL137:AR137" si="53">AL63+AL67+AL75+AL79+AL83+AL87+AL91+AL95+AL99</f>
        <v>182</v>
      </c>
      <c r="AM137" s="9">
        <f t="shared" si="53"/>
        <v>180</v>
      </c>
      <c r="AN137" s="9">
        <f t="shared" si="53"/>
        <v>175</v>
      </c>
      <c r="AO137" s="9">
        <f t="shared" si="53"/>
        <v>174</v>
      </c>
      <c r="AP137" s="9">
        <f t="shared" si="53"/>
        <v>177</v>
      </c>
      <c r="AQ137" s="9">
        <f t="shared" si="53"/>
        <v>172</v>
      </c>
      <c r="AR137" s="9">
        <f t="shared" si="53"/>
        <v>173</v>
      </c>
      <c r="AS137" s="9">
        <f t="shared" si="46"/>
        <v>161</v>
      </c>
      <c r="AT137" s="9">
        <f t="shared" si="41"/>
        <v>181</v>
      </c>
      <c r="AU137" s="9">
        <f t="shared" si="41"/>
        <v>175</v>
      </c>
      <c r="AV137" s="9">
        <f t="shared" ref="AV137:BF137" si="54">AV63+AV67+AV75+AV79+AV83+AV87+AV91+AV95+AV99</f>
        <v>174</v>
      </c>
      <c r="AW137" s="9">
        <f t="shared" si="54"/>
        <v>178</v>
      </c>
      <c r="AX137" s="9">
        <f t="shared" si="54"/>
        <v>173</v>
      </c>
      <c r="AY137" s="9">
        <f t="shared" si="54"/>
        <v>172</v>
      </c>
      <c r="AZ137" s="9">
        <f t="shared" si="54"/>
        <v>169</v>
      </c>
      <c r="BA137" s="9">
        <f t="shared" si="54"/>
        <v>170</v>
      </c>
      <c r="BB137" s="9">
        <f t="shared" si="54"/>
        <v>178</v>
      </c>
      <c r="BC137" s="9">
        <f t="shared" si="54"/>
        <v>180</v>
      </c>
      <c r="BD137" s="9">
        <f t="shared" si="54"/>
        <v>170</v>
      </c>
      <c r="BE137" s="9">
        <f t="shared" si="54"/>
        <v>174</v>
      </c>
      <c r="BF137" s="9">
        <f t="shared" si="54"/>
        <v>171</v>
      </c>
      <c r="BG137" s="9"/>
      <c r="BH137" s="9"/>
      <c r="BI137" s="9"/>
      <c r="BJ137" s="31"/>
      <c r="BK137" s="76"/>
      <c r="BL137" s="9"/>
      <c r="BM137" s="9"/>
      <c r="BN137" s="31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CA137" s="9"/>
      <c r="CB137" s="15"/>
      <c r="CD137" s="20"/>
      <c r="CE137" s="39"/>
      <c r="CF137" s="12"/>
      <c r="CG137" s="9"/>
      <c r="CH137" s="12"/>
      <c r="CI137" s="9"/>
      <c r="CJ137" s="12"/>
      <c r="CK137" s="9"/>
      <c r="CL137" s="12"/>
      <c r="CM137" s="9">
        <f t="shared" ref="CM137:CM163" si="55">SUM(BJ137:BM137)</f>
        <v>0</v>
      </c>
    </row>
    <row r="138" spans="2:91" s="1" customFormat="1" x14ac:dyDescent="0.25">
      <c r="B138" s="1" t="s">
        <v>44</v>
      </c>
      <c r="C138" s="1" t="s">
        <v>54</v>
      </c>
      <c r="D138" s="3" t="s">
        <v>14</v>
      </c>
      <c r="E138" s="4" t="s">
        <v>15</v>
      </c>
      <c r="F138" s="9">
        <f>SUM(F100,F104,F108,F112,F116)</f>
        <v>175248000</v>
      </c>
      <c r="G138" s="9">
        <f t="shared" ref="G138:AK141" si="56">SUM(G100,G104,G108,G112,G116)</f>
        <v>171310000</v>
      </c>
      <c r="H138" s="9">
        <f t="shared" si="56"/>
        <v>177665000</v>
      </c>
      <c r="I138" s="9">
        <f t="shared" si="56"/>
        <v>173269000</v>
      </c>
      <c r="J138" s="9">
        <f t="shared" si="56"/>
        <v>180167000</v>
      </c>
      <c r="K138" s="9">
        <f t="shared" si="56"/>
        <v>175677000</v>
      </c>
      <c r="L138" s="9">
        <f t="shared" si="56"/>
        <v>179768000</v>
      </c>
      <c r="M138" s="9">
        <f t="shared" si="56"/>
        <v>167433000</v>
      </c>
      <c r="N138" s="9">
        <f t="shared" si="56"/>
        <v>202776000</v>
      </c>
      <c r="O138" s="9">
        <f t="shared" si="56"/>
        <v>209074000</v>
      </c>
      <c r="P138" s="9">
        <f t="shared" si="56"/>
        <v>214866000</v>
      </c>
      <c r="Q138" s="9">
        <f t="shared" si="56"/>
        <v>199536000</v>
      </c>
      <c r="R138" s="9">
        <f t="shared" si="56"/>
        <v>199632000</v>
      </c>
      <c r="S138" s="9">
        <f t="shared" si="56"/>
        <v>206736000</v>
      </c>
      <c r="T138" s="9">
        <f t="shared" si="56"/>
        <v>212256000</v>
      </c>
      <c r="U138" s="9">
        <f t="shared" si="56"/>
        <v>205692000</v>
      </c>
      <c r="V138" s="9">
        <f t="shared" si="56"/>
        <v>241954000</v>
      </c>
      <c r="W138" s="9">
        <f t="shared" si="56"/>
        <v>231152000</v>
      </c>
      <c r="X138" s="9">
        <f t="shared" si="56"/>
        <v>268645000</v>
      </c>
      <c r="Y138" s="9">
        <f t="shared" si="56"/>
        <v>277312000</v>
      </c>
      <c r="Z138" s="9">
        <f t="shared" si="56"/>
        <v>302335700</v>
      </c>
      <c r="AA138" s="9">
        <f t="shared" si="56"/>
        <v>318691000</v>
      </c>
      <c r="AB138" s="9">
        <f t="shared" si="56"/>
        <v>315557000</v>
      </c>
      <c r="AC138" s="9">
        <f t="shared" si="56"/>
        <v>303842000</v>
      </c>
      <c r="AD138" s="9">
        <f t="shared" si="56"/>
        <v>315630000</v>
      </c>
      <c r="AE138" s="9">
        <f t="shared" si="56"/>
        <v>347320000</v>
      </c>
      <c r="AF138" s="9">
        <f t="shared" si="56"/>
        <v>351930000</v>
      </c>
      <c r="AG138" s="9">
        <f t="shared" si="56"/>
        <v>297070000</v>
      </c>
      <c r="AH138" s="9">
        <f t="shared" si="56"/>
        <v>262006000</v>
      </c>
      <c r="AI138" s="9">
        <f t="shared" si="56"/>
        <v>229286000</v>
      </c>
      <c r="AJ138" s="9">
        <f t="shared" si="56"/>
        <v>217961000</v>
      </c>
      <c r="AK138" s="9">
        <f t="shared" si="56"/>
        <v>195723000</v>
      </c>
      <c r="AL138" s="9">
        <f t="shared" ref="AL138:AQ139" si="57">SUM(AL100,AL104,AL108,AL112,AL116)</f>
        <v>219107000</v>
      </c>
      <c r="AM138" s="9">
        <f t="shared" si="57"/>
        <v>234255000</v>
      </c>
      <c r="AN138" s="9">
        <f t="shared" si="57"/>
        <v>239642000</v>
      </c>
      <c r="AO138" s="9">
        <f t="shared" si="57"/>
        <v>219822000</v>
      </c>
      <c r="AP138" s="9">
        <f t="shared" si="57"/>
        <v>252075700</v>
      </c>
      <c r="AQ138" s="9">
        <f t="shared" si="57"/>
        <v>265837000</v>
      </c>
      <c r="AR138" s="9">
        <f t="shared" ref="AR138:AU141" si="58">SUM(AR100,AR104,AR108,AR112,AR116)</f>
        <v>264769000</v>
      </c>
      <c r="AS138" s="9">
        <f t="shared" si="58"/>
        <v>239121700</v>
      </c>
      <c r="AT138" s="9">
        <f t="shared" si="58"/>
        <v>284406000</v>
      </c>
      <c r="AU138" s="9">
        <f t="shared" si="58"/>
        <v>262371000</v>
      </c>
      <c r="AV138" s="9">
        <f>SUM(AV100,AV104,AV108,AV112,AV116)</f>
        <v>269785700</v>
      </c>
      <c r="AW138" s="9">
        <f>SUM(AW100,AW104,AW108,AW112,AW116)</f>
        <v>245665000</v>
      </c>
      <c r="AX138" s="9">
        <f t="shared" ref="AX138:BC138" si="59">SUM(AX100,AX104,AX108,AX112,AX116)</f>
        <v>254282000</v>
      </c>
      <c r="AY138" s="9">
        <f t="shared" si="59"/>
        <v>264356000</v>
      </c>
      <c r="AZ138" s="9">
        <f t="shared" si="59"/>
        <v>271698000</v>
      </c>
      <c r="BA138" s="9">
        <f t="shared" si="59"/>
        <v>261914000</v>
      </c>
      <c r="BB138" s="9">
        <f t="shared" si="59"/>
        <v>272949700</v>
      </c>
      <c r="BC138" s="9">
        <f t="shared" si="59"/>
        <v>259801000</v>
      </c>
      <c r="BD138" s="9">
        <f t="shared" ref="BD138:BF139" si="60">SUM(BD100,BD104,BD108,BD112,BD116)</f>
        <v>271152000</v>
      </c>
      <c r="BE138" s="9">
        <f t="shared" si="60"/>
        <v>243452000</v>
      </c>
      <c r="BF138" s="9">
        <f t="shared" si="60"/>
        <v>260607700</v>
      </c>
      <c r="BG138" s="9">
        <f t="shared" ref="BG138:BI139" si="61">SUM(BG100,BG104,BG108,BG112,BG116)</f>
        <v>245838000</v>
      </c>
      <c r="BH138" s="9">
        <f t="shared" si="61"/>
        <v>254956000</v>
      </c>
      <c r="BI138" s="9">
        <f t="shared" si="61"/>
        <v>234633000</v>
      </c>
      <c r="BJ138" s="31">
        <f t="shared" ref="BJ138:BO139" si="62">SUM(BJ100,BJ104,BJ108,BJ112,BJ116)</f>
        <v>253407000</v>
      </c>
      <c r="BK138" s="76">
        <f t="shared" si="62"/>
        <v>257670000</v>
      </c>
      <c r="BL138" s="9">
        <f t="shared" si="62"/>
        <v>243415000</v>
      </c>
      <c r="BM138" s="9">
        <f t="shared" si="62"/>
        <v>231665000</v>
      </c>
      <c r="BN138" s="31">
        <f t="shared" si="62"/>
        <v>268441000</v>
      </c>
      <c r="BO138" s="9">
        <f t="shared" si="62"/>
        <v>260197000</v>
      </c>
      <c r="BP138" s="9">
        <f t="shared" ref="BP138" si="63">SUM(BP100,BP104,BP108,BP112,BP116)</f>
        <v>256417000</v>
      </c>
      <c r="BQ138" s="9"/>
      <c r="BR138" s="9"/>
      <c r="BS138" s="9"/>
      <c r="BT138" s="9"/>
      <c r="BU138" s="9"/>
      <c r="BV138" s="9"/>
      <c r="BW138" s="9"/>
      <c r="BX138" s="9"/>
      <c r="BY138" s="31">
        <f>SUM(AH138:AK138)</f>
        <v>904976000</v>
      </c>
      <c r="BZ138" s="12">
        <f>BY138/BY$143</f>
        <v>0.16731106243863172</v>
      </c>
      <c r="CA138" s="9">
        <f t="shared" si="14"/>
        <v>912826000</v>
      </c>
      <c r="CB138" s="12">
        <f>CA138/CA$143</f>
        <v>0.14572526907640782</v>
      </c>
      <c r="CC138" s="9">
        <f>SUM(AP138:AS138)</f>
        <v>1021803400</v>
      </c>
      <c r="CD138" s="12">
        <f>CC138/CC$143</f>
        <v>0.13826464029311031</v>
      </c>
      <c r="CE138" s="9">
        <f t="shared" ref="CE138:CE144" si="64">SUM(AT138:AW138)</f>
        <v>1062227700</v>
      </c>
      <c r="CF138" s="12">
        <f>SUM(CE138/CE$143)</f>
        <v>0.15705249401121762</v>
      </c>
      <c r="CG138" s="9">
        <f t="shared" ref="CG138:CG144" si="65">SUM(AX138:BA138)</f>
        <v>1052250000</v>
      </c>
      <c r="CH138" s="12">
        <f>SUM(CG138/CG$143)</f>
        <v>0.15884410941734758</v>
      </c>
      <c r="CI138" s="9">
        <f>SUM(BB138:BE138)</f>
        <v>1047354700</v>
      </c>
      <c r="CJ138" s="12">
        <f>SUM(CI138/CI$143)</f>
        <v>0.15667754266869</v>
      </c>
      <c r="CK138" s="47">
        <f>SUM(BF138:BI138)</f>
        <v>996034700</v>
      </c>
      <c r="CL138" s="12">
        <f>SUM(CK138/CK$143)</f>
        <v>0.15177185717833247</v>
      </c>
      <c r="CM138" s="9">
        <f t="shared" si="55"/>
        <v>986157000</v>
      </c>
    </row>
    <row r="139" spans="2:91" s="1" customFormat="1" x14ac:dyDescent="0.25">
      <c r="D139" s="3" t="s">
        <v>16</v>
      </c>
      <c r="E139" s="4" t="s">
        <v>17</v>
      </c>
      <c r="F139" s="9">
        <f>SUM(F101,F105,F109,F113,F117)</f>
        <v>40565</v>
      </c>
      <c r="G139" s="9">
        <f t="shared" ref="G139:U139" si="66">SUM(G101,G105,G109,G113,G117)</f>
        <v>40403</v>
      </c>
      <c r="H139" s="9">
        <f t="shared" si="66"/>
        <v>43196</v>
      </c>
      <c r="I139" s="9">
        <f t="shared" si="66"/>
        <v>41171</v>
      </c>
      <c r="J139" s="9">
        <f t="shared" si="66"/>
        <v>39335</v>
      </c>
      <c r="K139" s="9">
        <f t="shared" si="66"/>
        <v>36772</v>
      </c>
      <c r="L139" s="9">
        <f t="shared" si="66"/>
        <v>38759</v>
      </c>
      <c r="M139" s="9">
        <f t="shared" si="66"/>
        <v>37367</v>
      </c>
      <c r="N139" s="9">
        <f t="shared" si="66"/>
        <v>41143</v>
      </c>
      <c r="O139" s="9">
        <f t="shared" si="66"/>
        <v>42639</v>
      </c>
      <c r="P139" s="9">
        <f t="shared" si="66"/>
        <v>43734</v>
      </c>
      <c r="Q139" s="9">
        <f t="shared" si="66"/>
        <v>40130</v>
      </c>
      <c r="R139" s="9">
        <f t="shared" si="66"/>
        <v>40236</v>
      </c>
      <c r="S139" s="9">
        <f t="shared" si="66"/>
        <v>41387</v>
      </c>
      <c r="T139" s="9">
        <f t="shared" si="66"/>
        <v>40809</v>
      </c>
      <c r="U139" s="9">
        <f t="shared" si="66"/>
        <v>37014</v>
      </c>
      <c r="V139" s="9">
        <f t="shared" si="56"/>
        <v>48760</v>
      </c>
      <c r="W139" s="9">
        <f t="shared" si="56"/>
        <v>47738</v>
      </c>
      <c r="X139" s="9">
        <f t="shared" si="56"/>
        <v>51919</v>
      </c>
      <c r="Y139" s="9">
        <f t="shared" si="56"/>
        <v>53155</v>
      </c>
      <c r="Z139" s="9">
        <f t="shared" si="56"/>
        <v>56814</v>
      </c>
      <c r="AA139" s="9">
        <f t="shared" si="56"/>
        <v>58212</v>
      </c>
      <c r="AB139" s="9">
        <f t="shared" si="56"/>
        <v>57017</v>
      </c>
      <c r="AC139" s="9">
        <f t="shared" si="56"/>
        <v>55925</v>
      </c>
      <c r="AD139" s="9">
        <f t="shared" si="56"/>
        <v>57008</v>
      </c>
      <c r="AE139" s="9">
        <f t="shared" si="56"/>
        <v>62243</v>
      </c>
      <c r="AF139" s="9">
        <f t="shared" si="56"/>
        <v>63619</v>
      </c>
      <c r="AG139" s="9">
        <f t="shared" si="56"/>
        <v>56033</v>
      </c>
      <c r="AH139" s="9">
        <f t="shared" si="56"/>
        <v>49375</v>
      </c>
      <c r="AI139" s="9">
        <f t="shared" si="56"/>
        <v>39904</v>
      </c>
      <c r="AJ139" s="9">
        <f t="shared" si="56"/>
        <v>38614</v>
      </c>
      <c r="AK139" s="9">
        <f t="shared" si="56"/>
        <v>34495</v>
      </c>
      <c r="AL139" s="9">
        <f t="shared" si="57"/>
        <v>40178</v>
      </c>
      <c r="AM139" s="9">
        <f t="shared" si="57"/>
        <v>41403</v>
      </c>
      <c r="AN139" s="9">
        <f t="shared" si="57"/>
        <v>43224</v>
      </c>
      <c r="AO139" s="9">
        <f t="shared" si="57"/>
        <v>39177</v>
      </c>
      <c r="AP139" s="9">
        <f t="shared" si="57"/>
        <v>44429</v>
      </c>
      <c r="AQ139" s="9">
        <f t="shared" si="57"/>
        <v>46508</v>
      </c>
      <c r="AR139" s="9">
        <f>SUM(AR101,AR105,AR109,AR113,AR117)</f>
        <v>38824</v>
      </c>
      <c r="AS139" s="9">
        <f>SUM(AS101,AS105,AS109,AS113,AS117)</f>
        <v>42320</v>
      </c>
      <c r="AT139" s="9">
        <f t="shared" si="58"/>
        <v>48678</v>
      </c>
      <c r="AU139" s="9">
        <f t="shared" si="58"/>
        <v>46061</v>
      </c>
      <c r="AV139" s="9">
        <f>SUM(AV101,AV105,AV109,AV113,AV117)</f>
        <v>45588</v>
      </c>
      <c r="AW139" s="9">
        <f>SUM(AW101,AW105,AW109,AW113,AW117)</f>
        <v>43236</v>
      </c>
      <c r="AX139" s="9">
        <f t="shared" ref="AX139:BC139" si="67">SUM(AX101,AX105,AX109,AX113,AX117)</f>
        <v>45066</v>
      </c>
      <c r="AY139" s="9">
        <f t="shared" si="67"/>
        <v>36314</v>
      </c>
      <c r="AZ139" s="9">
        <f t="shared" si="67"/>
        <v>48020</v>
      </c>
      <c r="BA139" s="9">
        <f t="shared" si="67"/>
        <v>44662</v>
      </c>
      <c r="BB139" s="9">
        <f t="shared" si="67"/>
        <v>46769</v>
      </c>
      <c r="BC139" s="9">
        <f t="shared" si="67"/>
        <v>45750</v>
      </c>
      <c r="BD139" s="9">
        <f t="shared" si="60"/>
        <v>47878</v>
      </c>
      <c r="BE139" s="9">
        <f t="shared" si="60"/>
        <v>40924</v>
      </c>
      <c r="BF139" s="9">
        <f t="shared" si="60"/>
        <v>42167</v>
      </c>
      <c r="BG139" s="9">
        <f t="shared" si="61"/>
        <v>41240</v>
      </c>
      <c r="BH139" s="9">
        <f t="shared" si="61"/>
        <v>40681</v>
      </c>
      <c r="BI139" s="9">
        <f t="shared" si="61"/>
        <v>37521</v>
      </c>
      <c r="BJ139" s="31">
        <f t="shared" si="62"/>
        <v>39883</v>
      </c>
      <c r="BK139" s="76">
        <f t="shared" si="62"/>
        <v>44154</v>
      </c>
      <c r="BL139" s="9">
        <f t="shared" si="62"/>
        <v>36962</v>
      </c>
      <c r="BM139" s="9">
        <f t="shared" si="62"/>
        <v>37215</v>
      </c>
      <c r="BN139" s="31">
        <f t="shared" si="62"/>
        <v>40781</v>
      </c>
      <c r="BO139" s="9">
        <f t="shared" si="62"/>
        <v>40126</v>
      </c>
      <c r="BP139" s="9">
        <f t="shared" ref="BP139" si="68">SUM(BP101,BP105,BP109,BP113,BP117)</f>
        <v>39621</v>
      </c>
      <c r="BQ139" s="9"/>
      <c r="BR139" s="9"/>
      <c r="BS139" s="9"/>
      <c r="BT139" s="9"/>
      <c r="BU139" s="9"/>
      <c r="BV139" s="9"/>
      <c r="BW139" s="9"/>
      <c r="BX139" s="9"/>
      <c r="BY139" s="31">
        <f>SUM(AH139:AK139)</f>
        <v>162388</v>
      </c>
      <c r="BZ139" s="12">
        <f>BY139/BY$144</f>
        <v>0.1060808272825558</v>
      </c>
      <c r="CA139" s="9">
        <f t="shared" si="14"/>
        <v>163982</v>
      </c>
      <c r="CB139" s="12">
        <f>CA139/CA$144</f>
        <v>8.0519506027350182E-2</v>
      </c>
      <c r="CC139" s="9">
        <f>SUM(AP139:AS139)</f>
        <v>172081</v>
      </c>
      <c r="CD139" s="12">
        <f>CC139/CC$144</f>
        <v>7.2529519739185228E-2</v>
      </c>
      <c r="CE139" s="9">
        <f t="shared" si="64"/>
        <v>183563</v>
      </c>
      <c r="CF139" s="12">
        <f>SUM(CE139/CE$144)</f>
        <v>8.0976626740730806E-2</v>
      </c>
      <c r="CG139" s="9">
        <f t="shared" si="65"/>
        <v>174062</v>
      </c>
      <c r="CH139" s="12">
        <f>SUM(CG139/CG$144)</f>
        <v>7.3586863927589258E-2</v>
      </c>
      <c r="CI139" s="9">
        <f>SUM(BB139:BE139)</f>
        <v>181321</v>
      </c>
      <c r="CJ139" s="12">
        <f>SUM(CI139/CI$144)</f>
        <v>7.8840736242841353E-2</v>
      </c>
      <c r="CK139" s="47">
        <f>SUM(BF139:BI139)</f>
        <v>161609</v>
      </c>
      <c r="CL139" s="12">
        <f>SUM(CK139/CK$144)</f>
        <v>7.1669062637735662E-2</v>
      </c>
      <c r="CM139" s="9">
        <f t="shared" si="55"/>
        <v>158214</v>
      </c>
    </row>
    <row r="140" spans="2:91" s="1" customFormat="1" x14ac:dyDescent="0.25">
      <c r="D140" s="3" t="s">
        <v>56</v>
      </c>
      <c r="E140" s="4" t="s">
        <v>15</v>
      </c>
      <c r="F140" s="9">
        <f t="shared" ref="F140:AK140" si="69">F138/F139</f>
        <v>4320.1774929126095</v>
      </c>
      <c r="G140" s="9">
        <f t="shared" si="69"/>
        <v>4240.0316808157813</v>
      </c>
      <c r="H140" s="9">
        <f t="shared" si="69"/>
        <v>4112.9965737568291</v>
      </c>
      <c r="I140" s="9">
        <f t="shared" si="69"/>
        <v>4208.5205605887641</v>
      </c>
      <c r="J140" s="9">
        <f t="shared" si="69"/>
        <v>4580.3228676750987</v>
      </c>
      <c r="K140" s="9">
        <f t="shared" si="69"/>
        <v>4777.4665506363535</v>
      </c>
      <c r="L140" s="9">
        <f t="shared" si="69"/>
        <v>4638.0969581258551</v>
      </c>
      <c r="M140" s="9">
        <f t="shared" si="69"/>
        <v>4480.7718039981801</v>
      </c>
      <c r="N140" s="9">
        <f t="shared" si="69"/>
        <v>4928.5662202561798</v>
      </c>
      <c r="O140" s="9">
        <f t="shared" si="69"/>
        <v>4903.3513919181969</v>
      </c>
      <c r="P140" s="9">
        <f t="shared" si="69"/>
        <v>4913.0196186033745</v>
      </c>
      <c r="Q140" s="9">
        <f t="shared" si="69"/>
        <v>4972.240219287316</v>
      </c>
      <c r="R140" s="9">
        <f t="shared" si="69"/>
        <v>4961.526990754548</v>
      </c>
      <c r="S140" s="9">
        <f t="shared" si="69"/>
        <v>4995.1917268707566</v>
      </c>
      <c r="T140" s="9">
        <f t="shared" si="69"/>
        <v>5201.205616408145</v>
      </c>
      <c r="U140" s="9">
        <f t="shared" si="69"/>
        <v>5557.1405414167612</v>
      </c>
      <c r="V140" s="9">
        <f t="shared" si="69"/>
        <v>4962.1410992616902</v>
      </c>
      <c r="W140" s="9">
        <f t="shared" si="69"/>
        <v>4842.0964430851736</v>
      </c>
      <c r="X140" s="9">
        <f t="shared" si="69"/>
        <v>5174.3099828579134</v>
      </c>
      <c r="Y140" s="9">
        <f t="shared" si="69"/>
        <v>5217.0444925218699</v>
      </c>
      <c r="Z140" s="9">
        <f t="shared" si="69"/>
        <v>5321.4999823987046</v>
      </c>
      <c r="AA140" s="9">
        <f t="shared" si="69"/>
        <v>5474.6615818044393</v>
      </c>
      <c r="AB140" s="9">
        <f t="shared" si="69"/>
        <v>5534.4370977077015</v>
      </c>
      <c r="AC140" s="9">
        <f t="shared" si="69"/>
        <v>5433.0263746088513</v>
      </c>
      <c r="AD140" s="9">
        <f t="shared" si="69"/>
        <v>5536.5913555992138</v>
      </c>
      <c r="AE140" s="9">
        <f t="shared" si="69"/>
        <v>5580.0652282184346</v>
      </c>
      <c r="AF140" s="9">
        <f t="shared" si="69"/>
        <v>5531.8379729326143</v>
      </c>
      <c r="AG140" s="9">
        <f t="shared" si="69"/>
        <v>5301.6972141416663</v>
      </c>
      <c r="AH140" s="9">
        <f t="shared" si="69"/>
        <v>5306.4506329113929</v>
      </c>
      <c r="AI140" s="9">
        <f t="shared" si="69"/>
        <v>5745.9402566158778</v>
      </c>
      <c r="AJ140" s="9">
        <f t="shared" si="69"/>
        <v>5644.610762935723</v>
      </c>
      <c r="AK140" s="9">
        <f t="shared" si="69"/>
        <v>5673.9527467748949</v>
      </c>
      <c r="AL140" s="9">
        <f t="shared" ref="AL140:BD140" si="70">AL138/AL139</f>
        <v>5453.4073373487981</v>
      </c>
      <c r="AM140" s="9">
        <f t="shared" si="70"/>
        <v>5657.9233388884859</v>
      </c>
      <c r="AN140" s="9">
        <f t="shared" si="70"/>
        <v>5544.188413844161</v>
      </c>
      <c r="AO140" s="9">
        <f t="shared" si="70"/>
        <v>5610.9962477984536</v>
      </c>
      <c r="AP140" s="9">
        <f t="shared" si="70"/>
        <v>5673.6748520110741</v>
      </c>
      <c r="AQ140" s="9">
        <f t="shared" si="70"/>
        <v>5715.9413434247872</v>
      </c>
      <c r="AR140" s="9">
        <f t="shared" si="70"/>
        <v>6819.724912425304</v>
      </c>
      <c r="AS140" s="9">
        <f t="shared" si="70"/>
        <v>5650.3237240075614</v>
      </c>
      <c r="AT140" s="9">
        <f t="shared" si="70"/>
        <v>5842.5982990262546</v>
      </c>
      <c r="AU140" s="9">
        <f t="shared" si="70"/>
        <v>5696.1637828097519</v>
      </c>
      <c r="AV140" s="9">
        <f t="shared" si="70"/>
        <v>5917.9104150214971</v>
      </c>
      <c r="AW140" s="9">
        <f t="shared" si="70"/>
        <v>5681.9548524377833</v>
      </c>
      <c r="AX140" s="9">
        <f t="shared" si="70"/>
        <v>5642.4355389872635</v>
      </c>
      <c r="AY140" s="9">
        <f t="shared" si="70"/>
        <v>7279.7268271190178</v>
      </c>
      <c r="AZ140" s="9">
        <f t="shared" si="70"/>
        <v>5658.0174927113703</v>
      </c>
      <c r="BA140" s="9">
        <f t="shared" si="70"/>
        <v>5864.3589628767186</v>
      </c>
      <c r="BB140" s="9">
        <f t="shared" si="70"/>
        <v>5836.1243558767555</v>
      </c>
      <c r="BC140" s="9">
        <f t="shared" si="70"/>
        <v>5678.710382513661</v>
      </c>
      <c r="BD140" s="9">
        <f t="shared" si="70"/>
        <v>5663.3944609215087</v>
      </c>
      <c r="BE140" s="9">
        <f t="shared" ref="BE140:BJ140" si="71">BE138/BE139</f>
        <v>5948.8808523116022</v>
      </c>
      <c r="BF140" s="9">
        <f t="shared" si="71"/>
        <v>6180.3709061588443</v>
      </c>
      <c r="BG140" s="9">
        <f t="shared" si="71"/>
        <v>5961.1542192046554</v>
      </c>
      <c r="BH140" s="9">
        <f t="shared" si="71"/>
        <v>6267.200904599199</v>
      </c>
      <c r="BI140" s="9">
        <f t="shared" si="71"/>
        <v>6253.378108259375</v>
      </c>
      <c r="BJ140" s="31">
        <f t="shared" si="71"/>
        <v>6353.7597472607376</v>
      </c>
      <c r="BK140" s="76">
        <f t="shared" ref="BK140:BP140" si="72">BK138/BK139</f>
        <v>5835.7113738279659</v>
      </c>
      <c r="BL140" s="9">
        <f t="shared" si="72"/>
        <v>6585.5473188680262</v>
      </c>
      <c r="BM140" s="9">
        <f t="shared" si="72"/>
        <v>6225.0436651887676</v>
      </c>
      <c r="BN140" s="31">
        <f t="shared" si="72"/>
        <v>6582.5016551825602</v>
      </c>
      <c r="BO140" s="9">
        <f t="shared" si="72"/>
        <v>6484.4988286896278</v>
      </c>
      <c r="BP140" s="9">
        <f t="shared" si="72"/>
        <v>6471.7447818076271</v>
      </c>
      <c r="BQ140" s="9"/>
      <c r="BR140" s="9"/>
      <c r="BS140" s="9"/>
      <c r="BT140" s="9"/>
      <c r="BU140" s="9"/>
      <c r="BV140" s="9"/>
      <c r="BW140" s="9"/>
      <c r="BX140" s="9"/>
      <c r="BY140" s="28"/>
      <c r="CA140" s="9"/>
      <c r="CE140" s="9"/>
      <c r="CF140" s="12"/>
      <c r="CG140" s="9"/>
      <c r="CH140" s="12"/>
      <c r="CI140" s="9"/>
      <c r="CK140" s="9"/>
      <c r="CL140" s="57"/>
      <c r="CM140" s="9">
        <f t="shared" si="55"/>
        <v>25000.062105145498</v>
      </c>
    </row>
    <row r="141" spans="2:91" s="1" customFormat="1" x14ac:dyDescent="0.25">
      <c r="D141" s="3" t="s">
        <v>19</v>
      </c>
      <c r="E141" s="4" t="s">
        <v>20</v>
      </c>
      <c r="F141" s="9">
        <f>SUM(F103,F107,F111,F115,F119)</f>
        <v>133</v>
      </c>
      <c r="G141" s="9">
        <f t="shared" si="56"/>
        <v>135</v>
      </c>
      <c r="H141" s="9">
        <f t="shared" si="56"/>
        <v>132</v>
      </c>
      <c r="I141" s="9">
        <f t="shared" si="56"/>
        <v>130</v>
      </c>
      <c r="J141" s="9">
        <f t="shared" si="56"/>
        <v>127</v>
      </c>
      <c r="K141" s="9">
        <f t="shared" si="56"/>
        <v>124</v>
      </c>
      <c r="L141" s="9">
        <f t="shared" si="56"/>
        <v>123</v>
      </c>
      <c r="M141" s="9">
        <f t="shared" si="56"/>
        <v>121</v>
      </c>
      <c r="N141" s="9">
        <f t="shared" si="56"/>
        <v>120</v>
      </c>
      <c r="O141" s="9">
        <f t="shared" si="56"/>
        <v>120</v>
      </c>
      <c r="P141" s="9">
        <f t="shared" si="56"/>
        <v>117</v>
      </c>
      <c r="Q141" s="9">
        <f t="shared" si="56"/>
        <v>117</v>
      </c>
      <c r="R141" s="9">
        <f t="shared" si="56"/>
        <v>116</v>
      </c>
      <c r="S141" s="9">
        <f t="shared" si="56"/>
        <v>113</v>
      </c>
      <c r="T141" s="9">
        <f t="shared" si="56"/>
        <v>114</v>
      </c>
      <c r="U141" s="9">
        <f t="shared" si="56"/>
        <v>113</v>
      </c>
      <c r="V141" s="9">
        <f t="shared" si="56"/>
        <v>119</v>
      </c>
      <c r="W141" s="9">
        <f t="shared" si="56"/>
        <v>117</v>
      </c>
      <c r="X141" s="9">
        <f t="shared" si="56"/>
        <v>118</v>
      </c>
      <c r="Y141" s="9">
        <f t="shared" si="56"/>
        <v>116</v>
      </c>
      <c r="Z141" s="9">
        <f t="shared" si="56"/>
        <v>116</v>
      </c>
      <c r="AA141" s="9">
        <f t="shared" si="56"/>
        <v>115</v>
      </c>
      <c r="AB141" s="9">
        <f t="shared" si="56"/>
        <v>114</v>
      </c>
      <c r="AC141" s="9">
        <f t="shared" si="56"/>
        <v>113</v>
      </c>
      <c r="AD141" s="9">
        <f t="shared" si="56"/>
        <v>113</v>
      </c>
      <c r="AE141" s="9">
        <f t="shared" si="56"/>
        <v>111</v>
      </c>
      <c r="AF141" s="9">
        <f t="shared" si="56"/>
        <v>110</v>
      </c>
      <c r="AG141" s="9">
        <f t="shared" si="56"/>
        <v>107</v>
      </c>
      <c r="AH141" s="9">
        <f t="shared" si="56"/>
        <v>106</v>
      </c>
      <c r="AI141" s="9">
        <f t="shared" si="56"/>
        <v>108</v>
      </c>
      <c r="AJ141" s="9">
        <f t="shared" si="56"/>
        <v>108</v>
      </c>
      <c r="AK141" s="9">
        <f t="shared" si="56"/>
        <v>108</v>
      </c>
      <c r="AL141" s="9">
        <f t="shared" ref="AL141:AS141" si="73">SUM(AL103,AL107,AL111,AL115,AL119)</f>
        <v>110</v>
      </c>
      <c r="AM141" s="9">
        <f t="shared" si="73"/>
        <v>109</v>
      </c>
      <c r="AN141" s="9">
        <f t="shared" si="73"/>
        <v>109</v>
      </c>
      <c r="AO141" s="9">
        <f t="shared" si="73"/>
        <v>109</v>
      </c>
      <c r="AP141" s="9">
        <f t="shared" si="73"/>
        <v>108</v>
      </c>
      <c r="AQ141" s="9">
        <f t="shared" si="73"/>
        <v>109</v>
      </c>
      <c r="AR141" s="9">
        <f t="shared" si="73"/>
        <v>109</v>
      </c>
      <c r="AS141" s="9">
        <f t="shared" si="73"/>
        <v>109</v>
      </c>
      <c r="AT141" s="9">
        <f t="shared" si="58"/>
        <v>110</v>
      </c>
      <c r="AU141" s="9">
        <f t="shared" si="58"/>
        <v>112</v>
      </c>
      <c r="AV141" s="9">
        <f t="shared" ref="AV141:BF141" si="74">SUM(AV103,AV107,AV111,AV115,AV119)</f>
        <v>112</v>
      </c>
      <c r="AW141" s="9">
        <f t="shared" si="74"/>
        <v>112</v>
      </c>
      <c r="AX141" s="9">
        <f t="shared" si="74"/>
        <v>116</v>
      </c>
      <c r="AY141" s="9">
        <f t="shared" si="74"/>
        <v>119</v>
      </c>
      <c r="AZ141" s="9">
        <f t="shared" si="74"/>
        <v>119</v>
      </c>
      <c r="BA141" s="9">
        <f t="shared" si="74"/>
        <v>118</v>
      </c>
      <c r="BB141" s="9">
        <f t="shared" si="74"/>
        <v>122</v>
      </c>
      <c r="BC141" s="9">
        <f t="shared" si="74"/>
        <v>120</v>
      </c>
      <c r="BD141" s="9">
        <f t="shared" si="74"/>
        <v>121</v>
      </c>
      <c r="BE141" s="9">
        <f t="shared" si="74"/>
        <v>118</v>
      </c>
      <c r="BF141" s="9">
        <f t="shared" si="74"/>
        <v>116</v>
      </c>
      <c r="BG141" s="9"/>
      <c r="BH141" s="9"/>
      <c r="BI141" s="9"/>
      <c r="BJ141" s="31"/>
      <c r="BK141" s="76"/>
      <c r="BL141" s="9"/>
      <c r="BM141" s="9"/>
      <c r="BN141" s="31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28"/>
      <c r="CA141" s="9"/>
      <c r="CE141" s="9"/>
      <c r="CF141" s="12"/>
      <c r="CG141" s="9"/>
      <c r="CI141" s="9"/>
      <c r="CK141" s="9"/>
      <c r="CL141" s="57"/>
      <c r="CM141" s="9">
        <f t="shared" si="55"/>
        <v>0</v>
      </c>
    </row>
    <row r="142" spans="2:91" x14ac:dyDescent="0.25">
      <c r="AQ142" s="17"/>
      <c r="AV142" s="26"/>
      <c r="AW142" s="27"/>
      <c r="AY142" s="33"/>
      <c r="AZ142" s="37"/>
      <c r="BA142" s="40"/>
      <c r="BC142" s="43"/>
      <c r="BE142" s="48"/>
      <c r="BH142" s="57"/>
      <c r="BI142" s="58"/>
      <c r="BL142" s="69"/>
      <c r="BM142" s="81"/>
      <c r="BP142" s="106"/>
      <c r="CA142" s="9"/>
      <c r="CE142" s="9"/>
      <c r="CF142" s="12"/>
      <c r="CG142" s="9"/>
      <c r="CI142" s="9"/>
      <c r="CK142" s="9"/>
      <c r="CL142" s="57"/>
      <c r="CM142" s="9">
        <f t="shared" si="55"/>
        <v>0</v>
      </c>
    </row>
    <row r="143" spans="2:91" x14ac:dyDescent="0.25">
      <c r="B143" s="1" t="s">
        <v>44</v>
      </c>
      <c r="C143" s="1" t="s">
        <v>48</v>
      </c>
      <c r="D143" s="3" t="s">
        <v>14</v>
      </c>
      <c r="E143" s="4" t="s">
        <v>15</v>
      </c>
      <c r="F143" s="9">
        <f>SUM(F126,F130,F134,F138)</f>
        <v>1067534000</v>
      </c>
      <c r="G143" s="9">
        <f t="shared" ref="G143:AK146" si="75">SUM(G126,G130,G134,G138)</f>
        <v>1071961000</v>
      </c>
      <c r="H143" s="9">
        <f t="shared" si="75"/>
        <v>1035862000</v>
      </c>
      <c r="I143" s="9">
        <f t="shared" si="75"/>
        <v>1019654000</v>
      </c>
      <c r="J143" s="9">
        <f t="shared" si="75"/>
        <v>1116698000</v>
      </c>
      <c r="K143" s="9">
        <f t="shared" si="75"/>
        <v>1080308000</v>
      </c>
      <c r="L143" s="9">
        <f t="shared" si="75"/>
        <v>1073352700</v>
      </c>
      <c r="M143" s="9">
        <f t="shared" si="75"/>
        <v>1049902000</v>
      </c>
      <c r="N143" s="9">
        <f t="shared" si="75"/>
        <v>1201933000</v>
      </c>
      <c r="O143" s="9">
        <f t="shared" si="75"/>
        <v>1248494000</v>
      </c>
      <c r="P143" s="9">
        <f t="shared" si="75"/>
        <v>1260836700</v>
      </c>
      <c r="Q143" s="9">
        <f t="shared" si="75"/>
        <v>1273791000</v>
      </c>
      <c r="R143" s="9">
        <f t="shared" si="75"/>
        <v>1384094000</v>
      </c>
      <c r="S143" s="9">
        <f t="shared" si="75"/>
        <v>1455726000</v>
      </c>
      <c r="T143" s="9">
        <f t="shared" si="75"/>
        <v>1387032000</v>
      </c>
      <c r="U143" s="9">
        <f t="shared" si="75"/>
        <v>1367755000</v>
      </c>
      <c r="V143" s="9">
        <f t="shared" si="75"/>
        <v>1528764000</v>
      </c>
      <c r="W143" s="9">
        <f t="shared" si="75"/>
        <v>1589641000</v>
      </c>
      <c r="X143" s="9">
        <f t="shared" si="75"/>
        <v>1633981000</v>
      </c>
      <c r="Y143" s="9">
        <f t="shared" si="75"/>
        <v>1673771700</v>
      </c>
      <c r="Z143" s="9">
        <f t="shared" si="75"/>
        <v>1950624700</v>
      </c>
      <c r="AA143" s="9">
        <f t="shared" si="75"/>
        <v>1929864000</v>
      </c>
      <c r="AB143" s="9">
        <f t="shared" si="75"/>
        <v>1955345000</v>
      </c>
      <c r="AC143" s="9">
        <f t="shared" si="75"/>
        <v>1925110700</v>
      </c>
      <c r="AD143" s="9">
        <f t="shared" si="75"/>
        <v>2116581000</v>
      </c>
      <c r="AE143" s="9">
        <f t="shared" si="75"/>
        <v>2177082000</v>
      </c>
      <c r="AF143" s="9">
        <f t="shared" si="75"/>
        <v>2087247000</v>
      </c>
      <c r="AG143" s="9">
        <f t="shared" si="75"/>
        <v>1704941000</v>
      </c>
      <c r="AH143" s="9">
        <f t="shared" si="75"/>
        <v>1478903000</v>
      </c>
      <c r="AI143" s="9">
        <f t="shared" si="75"/>
        <v>1339977000</v>
      </c>
      <c r="AJ143" s="9">
        <f t="shared" si="75"/>
        <v>1335801000</v>
      </c>
      <c r="AK143" s="9">
        <f t="shared" si="75"/>
        <v>1254262000</v>
      </c>
      <c r="AL143" s="9">
        <f t="shared" ref="AL143:AR146" si="76">SUM(AL126,AL130,AL134,AL138)</f>
        <v>1491388000</v>
      </c>
      <c r="AM143" s="9">
        <f t="shared" si="76"/>
        <v>1589682000</v>
      </c>
      <c r="AN143" s="9">
        <f t="shared" si="76"/>
        <v>1587330000</v>
      </c>
      <c r="AO143" s="9">
        <f t="shared" si="76"/>
        <v>1595620000</v>
      </c>
      <c r="AP143" s="9">
        <f t="shared" si="76"/>
        <v>1893831700</v>
      </c>
      <c r="AQ143" s="9">
        <f t="shared" si="76"/>
        <v>1916274000</v>
      </c>
      <c r="AR143" s="9">
        <f t="shared" si="76"/>
        <v>1841769000</v>
      </c>
      <c r="AS143" s="9">
        <f t="shared" ref="AS143:AU146" si="77">SUM(AS126,AS130,AS134,AS138)</f>
        <v>1738325700</v>
      </c>
      <c r="AT143" s="9">
        <f t="shared" si="77"/>
        <v>1887672700</v>
      </c>
      <c r="AU143" s="9">
        <f t="shared" si="77"/>
        <v>1720102700</v>
      </c>
      <c r="AV143" s="9">
        <f t="shared" ref="AV143:BB146" si="78">SUM(AV126,AV130,AV134,AV138)</f>
        <v>1662250700</v>
      </c>
      <c r="AW143" s="9">
        <f t="shared" si="78"/>
        <v>1493494000</v>
      </c>
      <c r="AX143" s="9">
        <f t="shared" si="78"/>
        <v>1653083700</v>
      </c>
      <c r="AY143" s="9">
        <f t="shared" si="78"/>
        <v>1714146000</v>
      </c>
      <c r="AZ143" s="9">
        <f t="shared" si="78"/>
        <v>1680704000</v>
      </c>
      <c r="BA143" s="9">
        <f t="shared" si="78"/>
        <v>1576485700</v>
      </c>
      <c r="BB143" s="9">
        <f t="shared" si="78"/>
        <v>1749168700</v>
      </c>
      <c r="BC143" s="9">
        <f t="shared" ref="BC143:BE144" si="79">SUM(BC126,BC130,BC134,BC138)</f>
        <v>1694504000</v>
      </c>
      <c r="BD143" s="9">
        <f t="shared" si="79"/>
        <v>1657439000</v>
      </c>
      <c r="BE143" s="9">
        <f t="shared" si="79"/>
        <v>1583667000</v>
      </c>
      <c r="BF143" s="9">
        <f>SUM(BF126,BF130,BF134,BF138)</f>
        <v>1734466400</v>
      </c>
      <c r="BG143" s="9">
        <f t="shared" ref="BG143:BI145" si="80">SUM(BG126,BG130,BG134,BG138)</f>
        <v>1664309700</v>
      </c>
      <c r="BH143" s="9">
        <f t="shared" si="80"/>
        <v>1626194000</v>
      </c>
      <c r="BI143" s="9">
        <f t="shared" si="80"/>
        <v>1537740000</v>
      </c>
      <c r="BJ143" s="31">
        <f t="shared" ref="BJ143:BO145" si="81">SUM(BJ126,BJ130,BJ134,BJ138)</f>
        <v>1676155000</v>
      </c>
      <c r="BK143" s="76">
        <f t="shared" si="81"/>
        <v>1678083000</v>
      </c>
      <c r="BL143" s="9">
        <f t="shared" si="81"/>
        <v>1530620000</v>
      </c>
      <c r="BM143" s="9">
        <f t="shared" si="81"/>
        <v>1470272000</v>
      </c>
      <c r="BN143" s="31">
        <f t="shared" si="81"/>
        <v>1753193000</v>
      </c>
      <c r="BO143" s="9">
        <f t="shared" si="81"/>
        <v>1698026000</v>
      </c>
      <c r="BP143" s="9">
        <f t="shared" ref="BP143" si="82">SUM(BP126,BP130,BP134,BP138)</f>
        <v>1674747000</v>
      </c>
      <c r="BQ143" s="9"/>
      <c r="BR143" s="9">
        <f>SUM(BJ143:BK143)</f>
        <v>3354238000</v>
      </c>
      <c r="BS143" s="9">
        <f>SUM(BN143:BO143)</f>
        <v>3451219000</v>
      </c>
      <c r="BT143" s="12">
        <f>(BS143-BR143)/BR143</f>
        <v>2.8912975167534324E-2</v>
      </c>
      <c r="BU143" s="9"/>
      <c r="BV143" s="9"/>
      <c r="BW143" s="9"/>
      <c r="BX143" s="9"/>
      <c r="BY143" s="31">
        <f>SUM(AH143:AK143)</f>
        <v>5408943000</v>
      </c>
      <c r="CA143" s="9">
        <f t="shared" si="14"/>
        <v>6264020000</v>
      </c>
      <c r="CC143" s="9">
        <f>SUM(AP143:AS143)</f>
        <v>7390200400</v>
      </c>
      <c r="CE143" s="9">
        <f>SUM(AT143:AW143)</f>
        <v>6763520100</v>
      </c>
      <c r="CF143" s="12"/>
      <c r="CG143" s="9">
        <f t="shared" si="65"/>
        <v>6624419400</v>
      </c>
      <c r="CI143" s="9">
        <f>SUM(BB143:BE143)</f>
        <v>6684778700</v>
      </c>
      <c r="CK143" s="9">
        <f>SUM(BF143:BI143)</f>
        <v>6562710100</v>
      </c>
      <c r="CL143" s="57"/>
      <c r="CM143" s="9">
        <f t="shared" si="55"/>
        <v>6355130000</v>
      </c>
    </row>
    <row r="144" spans="2:91" x14ac:dyDescent="0.25">
      <c r="D144" s="3" t="s">
        <v>16</v>
      </c>
      <c r="E144" s="4" t="s">
        <v>17</v>
      </c>
      <c r="F144" s="9">
        <f>SUM(F127,F131,F135,F139)</f>
        <v>438673</v>
      </c>
      <c r="G144" s="9">
        <f t="shared" ref="G144:U144" si="83">SUM(G127,G131,G135,G139)</f>
        <v>448454</v>
      </c>
      <c r="H144" s="9">
        <f t="shared" si="83"/>
        <v>436933</v>
      </c>
      <c r="I144" s="9">
        <f t="shared" si="83"/>
        <v>426623</v>
      </c>
      <c r="J144" s="9">
        <f t="shared" si="83"/>
        <v>469821</v>
      </c>
      <c r="K144" s="9">
        <f t="shared" si="83"/>
        <v>455222</v>
      </c>
      <c r="L144" s="9">
        <f t="shared" si="83"/>
        <v>441223</v>
      </c>
      <c r="M144" s="9">
        <f t="shared" si="83"/>
        <v>442058</v>
      </c>
      <c r="N144" s="9">
        <f t="shared" si="83"/>
        <v>506392</v>
      </c>
      <c r="O144" s="9">
        <f t="shared" si="83"/>
        <v>515837</v>
      </c>
      <c r="P144" s="9">
        <f t="shared" si="83"/>
        <v>501133</v>
      </c>
      <c r="Q144" s="9">
        <f t="shared" si="83"/>
        <v>491925</v>
      </c>
      <c r="R144" s="9">
        <f t="shared" si="83"/>
        <v>519495</v>
      </c>
      <c r="S144" s="9">
        <f t="shared" si="83"/>
        <v>530213</v>
      </c>
      <c r="T144" s="9">
        <f t="shared" si="83"/>
        <v>488380</v>
      </c>
      <c r="U144" s="9">
        <f t="shared" si="83"/>
        <v>473160</v>
      </c>
      <c r="V144" s="9">
        <f t="shared" si="75"/>
        <v>562006</v>
      </c>
      <c r="W144" s="9">
        <f t="shared" si="75"/>
        <v>542590</v>
      </c>
      <c r="X144" s="9">
        <f t="shared" si="75"/>
        <v>542782</v>
      </c>
      <c r="Y144" s="9">
        <f t="shared" si="75"/>
        <v>552624</v>
      </c>
      <c r="Z144" s="9">
        <f t="shared" si="75"/>
        <v>666384</v>
      </c>
      <c r="AA144" s="9">
        <f t="shared" si="75"/>
        <v>631761</v>
      </c>
      <c r="AB144" s="9">
        <f t="shared" si="75"/>
        <v>641201</v>
      </c>
      <c r="AC144" s="9">
        <f t="shared" si="75"/>
        <v>623881</v>
      </c>
      <c r="AD144" s="9">
        <f t="shared" si="75"/>
        <v>687613</v>
      </c>
      <c r="AE144" s="9">
        <f t="shared" si="75"/>
        <v>697998</v>
      </c>
      <c r="AF144" s="9">
        <f t="shared" si="75"/>
        <v>644182</v>
      </c>
      <c r="AG144" s="9">
        <f t="shared" si="75"/>
        <v>480174</v>
      </c>
      <c r="AH144" s="9">
        <f t="shared" si="75"/>
        <v>395756</v>
      </c>
      <c r="AI144" s="9">
        <f t="shared" si="75"/>
        <v>374703</v>
      </c>
      <c r="AJ144" s="9">
        <f t="shared" si="75"/>
        <v>386242</v>
      </c>
      <c r="AK144" s="9">
        <f t="shared" si="75"/>
        <v>374094</v>
      </c>
      <c r="AL144" s="9">
        <f t="shared" si="76"/>
        <v>481612</v>
      </c>
      <c r="AM144" s="9">
        <f t="shared" si="76"/>
        <v>514455</v>
      </c>
      <c r="AN144" s="9">
        <f t="shared" si="76"/>
        <v>516877</v>
      </c>
      <c r="AO144" s="9">
        <f t="shared" si="76"/>
        <v>523606</v>
      </c>
      <c r="AP144" s="9">
        <f t="shared" si="76"/>
        <v>607421</v>
      </c>
      <c r="AQ144" s="9">
        <f t="shared" si="76"/>
        <v>614136</v>
      </c>
      <c r="AR144" s="9">
        <f t="shared" si="76"/>
        <v>586751</v>
      </c>
      <c r="AS144" s="9">
        <f>SUM(AS127,AS131,AS135,AS139)</f>
        <v>564257</v>
      </c>
      <c r="AT144" s="9">
        <f t="shared" si="77"/>
        <v>628868</v>
      </c>
      <c r="AU144" s="9">
        <f t="shared" si="77"/>
        <v>577572</v>
      </c>
      <c r="AV144" s="9">
        <f t="shared" si="78"/>
        <v>550714</v>
      </c>
      <c r="AW144" s="9">
        <f t="shared" si="78"/>
        <v>509710</v>
      </c>
      <c r="AX144" s="9">
        <f t="shared" si="78"/>
        <v>588481</v>
      </c>
      <c r="AY144" s="9">
        <f t="shared" si="78"/>
        <v>601534</v>
      </c>
      <c r="AZ144" s="9">
        <f t="shared" si="78"/>
        <v>608217</v>
      </c>
      <c r="BA144" s="9">
        <f t="shared" si="78"/>
        <v>567163</v>
      </c>
      <c r="BB144" s="9">
        <f t="shared" si="78"/>
        <v>593557</v>
      </c>
      <c r="BC144" s="9">
        <f t="shared" si="79"/>
        <v>592618</v>
      </c>
      <c r="BD144" s="9">
        <f t="shared" si="79"/>
        <v>573231</v>
      </c>
      <c r="BE144" s="9">
        <f t="shared" si="79"/>
        <v>540433</v>
      </c>
      <c r="BF144" s="9">
        <f>SUM(BF127,BF131,BF135,BF139)</f>
        <v>595545</v>
      </c>
      <c r="BG144" s="9">
        <f t="shared" si="80"/>
        <v>575454.96829712205</v>
      </c>
      <c r="BH144" s="9">
        <f t="shared" si="80"/>
        <v>556625</v>
      </c>
      <c r="BI144" s="9">
        <f t="shared" si="80"/>
        <v>527308.946729535</v>
      </c>
      <c r="BJ144" s="31">
        <f t="shared" si="81"/>
        <v>579898.08970280073</v>
      </c>
      <c r="BK144" s="76">
        <f t="shared" si="81"/>
        <v>585836</v>
      </c>
      <c r="BL144" s="9">
        <f t="shared" si="81"/>
        <v>524848</v>
      </c>
      <c r="BM144" s="9">
        <f t="shared" si="81"/>
        <v>504288</v>
      </c>
      <c r="BN144" s="31">
        <f t="shared" si="81"/>
        <v>612556</v>
      </c>
      <c r="BO144" s="9">
        <f t="shared" si="81"/>
        <v>583117</v>
      </c>
      <c r="BP144" s="9">
        <f t="shared" ref="BP144" si="84">SUM(BP127,BP131,BP135,BP139)</f>
        <v>563903</v>
      </c>
      <c r="BQ144" s="9"/>
      <c r="BR144" s="9">
        <f>SUM(BJ144:BK144)</f>
        <v>1165734.0897028008</v>
      </c>
      <c r="BS144" s="9">
        <f>SUM(BN144:BO144)</f>
        <v>1195673</v>
      </c>
      <c r="BT144" s="12">
        <f>(BS144-BR144)/BR144</f>
        <v>2.5682452423461302E-2</v>
      </c>
      <c r="BU144" s="9"/>
      <c r="BV144" s="9"/>
      <c r="BW144" s="9"/>
      <c r="BX144" s="9"/>
      <c r="BY144" s="31">
        <f>SUM(AH144:AK144)</f>
        <v>1530795</v>
      </c>
      <c r="CA144" s="9">
        <f t="shared" si="14"/>
        <v>2036550</v>
      </c>
      <c r="CC144" s="9">
        <f>SUM(AP144:AS144)</f>
        <v>2372565</v>
      </c>
      <c r="CE144" s="9">
        <f t="shared" si="64"/>
        <v>2266864</v>
      </c>
      <c r="CF144" s="12"/>
      <c r="CG144" s="9">
        <f t="shared" si="65"/>
        <v>2365395</v>
      </c>
      <c r="CI144" s="9">
        <f>SUM(BB144:BE144)</f>
        <v>2299839</v>
      </c>
      <c r="CK144" s="9">
        <f>SUM(BF144:BI144)</f>
        <v>2254933.9150266573</v>
      </c>
      <c r="CL144" s="57"/>
      <c r="CM144" s="9">
        <f t="shared" si="55"/>
        <v>2194870.0897028008</v>
      </c>
    </row>
    <row r="145" spans="1:91" x14ac:dyDescent="0.25">
      <c r="D145" s="3" t="s">
        <v>18</v>
      </c>
      <c r="E145" s="4" t="s">
        <v>17</v>
      </c>
      <c r="F145" s="9">
        <f>SUM(F128,F132,F136,F140)</f>
        <v>12147.773434398086</v>
      </c>
      <c r="G145" s="9">
        <f t="shared" si="75"/>
        <v>12059.789203430575</v>
      </c>
      <c r="H145" s="9">
        <f t="shared" si="75"/>
        <v>11695.150794676643</v>
      </c>
      <c r="I145" s="9">
        <f t="shared" si="75"/>
        <v>11530.551215803949</v>
      </c>
      <c r="J145" s="9">
        <f t="shared" si="75"/>
        <v>12096.26652061956</v>
      </c>
      <c r="K145" s="9">
        <f t="shared" si="75"/>
        <v>12298.887642423128</v>
      </c>
      <c r="L145" s="9">
        <f t="shared" si="75"/>
        <v>12370.865519993407</v>
      </c>
      <c r="M145" s="9">
        <f t="shared" si="75"/>
        <v>12060.169535628749</v>
      </c>
      <c r="N145" s="9">
        <f t="shared" si="75"/>
        <v>11993.982686661988</v>
      </c>
      <c r="O145" s="9">
        <f t="shared" si="75"/>
        <v>12082.410454101682</v>
      </c>
      <c r="P145" s="9">
        <f t="shared" si="75"/>
        <v>12524.342890151722</v>
      </c>
      <c r="Q145" s="9">
        <f t="shared" si="75"/>
        <v>12810.148981816785</v>
      </c>
      <c r="R145" s="9">
        <f t="shared" si="75"/>
        <v>13028.669174345998</v>
      </c>
      <c r="S145" s="9">
        <f t="shared" si="75"/>
        <v>13364.370134622161</v>
      </c>
      <c r="T145" s="9">
        <f t="shared" si="75"/>
        <v>13753.904946053211</v>
      </c>
      <c r="U145" s="9">
        <f t="shared" si="75"/>
        <v>14281.665286961947</v>
      </c>
      <c r="V145" s="9">
        <f t="shared" si="75"/>
        <v>13301.730314539651</v>
      </c>
      <c r="W145" s="9">
        <f t="shared" si="75"/>
        <v>13631.677240092384</v>
      </c>
      <c r="X145" s="9">
        <f t="shared" si="75"/>
        <v>14062.216211557181</v>
      </c>
      <c r="Y145" s="9">
        <f t="shared" si="75"/>
        <v>14294.654735749365</v>
      </c>
      <c r="Z145" s="9">
        <f t="shared" si="75"/>
        <v>14287.382476257455</v>
      </c>
      <c r="AA145" s="9">
        <f t="shared" si="75"/>
        <v>14748.692134243756</v>
      </c>
      <c r="AB145" s="9">
        <f t="shared" si="75"/>
        <v>14658.988695809507</v>
      </c>
      <c r="AC145" s="9">
        <f t="shared" si="75"/>
        <v>14748.400008064595</v>
      </c>
      <c r="AD145" s="9">
        <f t="shared" si="75"/>
        <v>14897.852888874289</v>
      </c>
      <c r="AE145" s="9">
        <f t="shared" si="75"/>
        <v>15163.764566657068</v>
      </c>
      <c r="AF145" s="9">
        <f t="shared" si="75"/>
        <v>15389.114462599293</v>
      </c>
      <c r="AG145" s="9">
        <f t="shared" si="75"/>
        <v>16657.529246053542</v>
      </c>
      <c r="AH145" s="9">
        <f t="shared" si="75"/>
        <v>16380.925791814021</v>
      </c>
      <c r="AI145" s="9">
        <f t="shared" si="75"/>
        <v>16465.52032002874</v>
      </c>
      <c r="AJ145" s="9">
        <f t="shared" si="75"/>
        <v>16571.776724181931</v>
      </c>
      <c r="AK145" s="9">
        <f t="shared" si="75"/>
        <v>16455.149367261271</v>
      </c>
      <c r="AL145" s="9">
        <f t="shared" si="76"/>
        <v>15942.907155079909</v>
      </c>
      <c r="AM145" s="9">
        <f t="shared" si="76"/>
        <v>16060.761751239213</v>
      </c>
      <c r="AN145" s="9">
        <f t="shared" si="76"/>
        <v>15615.309603424805</v>
      </c>
      <c r="AO145" s="9">
        <f t="shared" si="76"/>
        <v>15593.066550059058</v>
      </c>
      <c r="AP145" s="9">
        <f t="shared" si="76"/>
        <v>15981.743272431986</v>
      </c>
      <c r="AQ145" s="9">
        <f t="shared" si="76"/>
        <v>16026.847700518736</v>
      </c>
      <c r="AR145" s="9">
        <f t="shared" si="76"/>
        <v>16882.574991201611</v>
      </c>
      <c r="AS145" s="9">
        <f>SUM(AS128,AS132,AS136,AS140)</f>
        <v>15763.755038281637</v>
      </c>
      <c r="AT145" s="9">
        <f t="shared" si="77"/>
        <v>15257.816422676571</v>
      </c>
      <c r="AU145" s="9">
        <f t="shared" si="77"/>
        <v>15196.55224909969</v>
      </c>
      <c r="AV145" s="9">
        <f t="shared" si="78"/>
        <v>15240.209366780293</v>
      </c>
      <c r="AW145" s="9">
        <f t="shared" si="78"/>
        <v>14759.218699736895</v>
      </c>
      <c r="AX145" s="9">
        <f t="shared" si="78"/>
        <v>14416.327856009675</v>
      </c>
      <c r="AY145" s="9">
        <f t="shared" si="78"/>
        <v>16031.334341522776</v>
      </c>
      <c r="AZ145" s="9">
        <f t="shared" si="78"/>
        <v>14179.72229081425</v>
      </c>
      <c r="BA145" s="9">
        <f t="shared" si="78"/>
        <v>14398.565142763216</v>
      </c>
      <c r="BB145" s="9">
        <f t="shared" si="78"/>
        <v>14103.114346845228</v>
      </c>
      <c r="BC145" s="9">
        <f t="shared" ref="BC145:BE146" si="85">SUM(BC128,BC132,BC136,BC140)</f>
        <v>13484.539169468015</v>
      </c>
      <c r="BD145" s="9">
        <f t="shared" si="85"/>
        <v>13502.029859722652</v>
      </c>
      <c r="BE145" s="9">
        <f t="shared" si="85"/>
        <v>13961.576479317993</v>
      </c>
      <c r="BF145" s="9">
        <f>SUM(BF128,BF132,BF136,BF140)</f>
        <v>13997.091625544308</v>
      </c>
      <c r="BG145" s="9">
        <f t="shared" si="80"/>
        <v>13764.861002813304</v>
      </c>
      <c r="BH145" s="9">
        <f t="shared" si="80"/>
        <v>14029.679854685612</v>
      </c>
      <c r="BI145" s="9">
        <f t="shared" si="80"/>
        <v>14091.364318758351</v>
      </c>
      <c r="BJ145" s="31">
        <f t="shared" si="81"/>
        <v>14191.285813338745</v>
      </c>
      <c r="BK145" s="76">
        <f t="shared" si="81"/>
        <v>13513.146497707441</v>
      </c>
      <c r="BL145" s="9">
        <f t="shared" si="81"/>
        <v>14259.885235606807</v>
      </c>
      <c r="BM145" s="9">
        <f t="shared" si="81"/>
        <v>13958.511651714045</v>
      </c>
      <c r="BN145" s="31">
        <f t="shared" si="81"/>
        <v>14137.364587999844</v>
      </c>
      <c r="BO145" s="9">
        <f t="shared" si="81"/>
        <v>14256.014248780182</v>
      </c>
      <c r="BP145" s="9">
        <f t="shared" ref="BP145" si="86">SUM(BP128,BP132,BP136,BP140)</f>
        <v>14435.280332224838</v>
      </c>
      <c r="BQ145" s="9"/>
      <c r="BR145" s="9"/>
      <c r="BS145" s="9"/>
      <c r="BT145" s="9"/>
      <c r="BU145" s="9"/>
      <c r="BV145" s="9"/>
      <c r="BW145" s="9"/>
      <c r="BX145" s="9"/>
      <c r="CA145" s="9"/>
      <c r="CF145" s="12"/>
      <c r="CG145" s="9"/>
      <c r="CI145" s="9"/>
      <c r="CL145" s="57"/>
      <c r="CM145" s="9">
        <f t="shared" si="55"/>
        <v>55922.829198367035</v>
      </c>
    </row>
    <row r="146" spans="1:91" x14ac:dyDescent="0.25">
      <c r="D146" s="3" t="s">
        <v>19</v>
      </c>
      <c r="E146" s="4" t="s">
        <v>20</v>
      </c>
      <c r="F146" s="9">
        <f>SUM(F129,F133,F137,F141)</f>
        <v>482</v>
      </c>
      <c r="G146" s="9">
        <f t="shared" si="75"/>
        <v>482</v>
      </c>
      <c r="H146" s="9">
        <f t="shared" si="75"/>
        <v>483</v>
      </c>
      <c r="I146" s="9">
        <f t="shared" si="75"/>
        <v>478</v>
      </c>
      <c r="J146" s="9">
        <f t="shared" si="75"/>
        <v>460</v>
      </c>
      <c r="K146" s="9">
        <f t="shared" si="75"/>
        <v>460</v>
      </c>
      <c r="L146" s="9">
        <f t="shared" si="75"/>
        <v>461</v>
      </c>
      <c r="M146" s="9">
        <f t="shared" si="75"/>
        <v>445</v>
      </c>
      <c r="N146" s="9">
        <f t="shared" si="75"/>
        <v>458</v>
      </c>
      <c r="O146" s="9">
        <f t="shared" si="75"/>
        <v>460</v>
      </c>
      <c r="P146" s="9">
        <f t="shared" si="75"/>
        <v>455</v>
      </c>
      <c r="Q146" s="9">
        <f t="shared" si="75"/>
        <v>450</v>
      </c>
      <c r="R146" s="9">
        <f t="shared" si="75"/>
        <v>440</v>
      </c>
      <c r="S146" s="9">
        <f t="shared" si="75"/>
        <v>436</v>
      </c>
      <c r="T146" s="9">
        <f t="shared" si="75"/>
        <v>440</v>
      </c>
      <c r="U146" s="9">
        <f t="shared" si="75"/>
        <v>437</v>
      </c>
      <c r="V146" s="9">
        <f t="shared" si="75"/>
        <v>444</v>
      </c>
      <c r="W146" s="9">
        <f t="shared" si="75"/>
        <v>441</v>
      </c>
      <c r="X146" s="9">
        <f t="shared" si="75"/>
        <v>441</v>
      </c>
      <c r="Y146" s="9">
        <f t="shared" si="75"/>
        <v>438</v>
      </c>
      <c r="Z146" s="9">
        <f t="shared" si="75"/>
        <v>454</v>
      </c>
      <c r="AA146" s="9">
        <f t="shared" si="75"/>
        <v>454</v>
      </c>
      <c r="AB146" s="9">
        <f t="shared" si="75"/>
        <v>455</v>
      </c>
      <c r="AC146" s="9">
        <f t="shared" si="75"/>
        <v>457</v>
      </c>
      <c r="AD146" s="9">
        <f t="shared" si="75"/>
        <v>458</v>
      </c>
      <c r="AE146" s="9">
        <f t="shared" si="75"/>
        <v>452</v>
      </c>
      <c r="AF146" s="9">
        <f t="shared" si="75"/>
        <v>454</v>
      </c>
      <c r="AG146" s="9">
        <f t="shared" si="75"/>
        <v>449</v>
      </c>
      <c r="AH146" s="9">
        <f t="shared" si="75"/>
        <v>450</v>
      </c>
      <c r="AI146" s="9">
        <f t="shared" si="75"/>
        <v>448</v>
      </c>
      <c r="AJ146" s="9">
        <f t="shared" si="75"/>
        <v>442</v>
      </c>
      <c r="AK146" s="9">
        <f t="shared" si="75"/>
        <v>438</v>
      </c>
      <c r="AL146" s="9">
        <f t="shared" si="76"/>
        <v>445</v>
      </c>
      <c r="AM146" s="9">
        <f t="shared" si="76"/>
        <v>440</v>
      </c>
      <c r="AN146" s="9">
        <f t="shared" si="76"/>
        <v>435</v>
      </c>
      <c r="AO146" s="9">
        <f t="shared" si="76"/>
        <v>434</v>
      </c>
      <c r="AP146" s="9">
        <f t="shared" si="76"/>
        <v>447</v>
      </c>
      <c r="AQ146" s="9">
        <f t="shared" si="76"/>
        <v>445</v>
      </c>
      <c r="AR146" s="9">
        <f t="shared" si="76"/>
        <v>446</v>
      </c>
      <c r="AS146" s="9">
        <f>SUM(AS129,AS133,AS137,AS141)</f>
        <v>434</v>
      </c>
      <c r="AT146" s="9">
        <f t="shared" si="77"/>
        <v>457</v>
      </c>
      <c r="AU146" s="9">
        <f t="shared" si="77"/>
        <v>454</v>
      </c>
      <c r="AV146" s="9">
        <f t="shared" si="78"/>
        <v>454</v>
      </c>
      <c r="AW146" s="9">
        <f t="shared" si="78"/>
        <v>458</v>
      </c>
      <c r="AX146" s="9">
        <f t="shared" si="78"/>
        <v>454</v>
      </c>
      <c r="AY146" s="9">
        <f t="shared" si="78"/>
        <v>457</v>
      </c>
      <c r="AZ146" s="9">
        <f t="shared" si="78"/>
        <v>455</v>
      </c>
      <c r="BA146" s="9">
        <f t="shared" si="78"/>
        <v>451</v>
      </c>
      <c r="BB146" s="9">
        <f t="shared" si="78"/>
        <v>471</v>
      </c>
      <c r="BC146" s="9">
        <f t="shared" si="85"/>
        <v>474</v>
      </c>
      <c r="BD146" s="9">
        <f t="shared" si="85"/>
        <v>464</v>
      </c>
      <c r="BE146" s="9">
        <f t="shared" si="85"/>
        <v>464</v>
      </c>
      <c r="BF146" s="9">
        <f>SUM(BF129,BF133,BF137,BF141)</f>
        <v>458</v>
      </c>
      <c r="BG146" s="9"/>
      <c r="BH146" s="9"/>
      <c r="BI146" s="9"/>
      <c r="BJ146" s="31"/>
      <c r="BK146" s="76"/>
      <c r="BL146" s="9"/>
      <c r="BM146" s="9"/>
      <c r="BN146" s="97">
        <f t="shared" ref="BN146:BP148" si="87">(BN143-BJ143)/BJ143</f>
        <v>4.5961143211695817E-2</v>
      </c>
      <c r="BO146" s="12">
        <f t="shared" si="87"/>
        <v>1.1884394276087654E-2</v>
      </c>
      <c r="BP146" s="12">
        <f t="shared" si="87"/>
        <v>9.4162496243352364E-2</v>
      </c>
      <c r="BQ146" s="9"/>
      <c r="BR146" s="9"/>
      <c r="BS146" s="9"/>
      <c r="BT146" s="9"/>
      <c r="BU146" s="9"/>
      <c r="BV146" s="9"/>
      <c r="BW146" s="9"/>
      <c r="BX146" s="9"/>
      <c r="CA146" s="9"/>
      <c r="CF146" s="12"/>
      <c r="CG146" s="9"/>
      <c r="CI146" s="9"/>
      <c r="CL146" s="57"/>
      <c r="CM146" s="9">
        <f t="shared" si="55"/>
        <v>0</v>
      </c>
    </row>
    <row r="147" spans="1:91" x14ac:dyDescent="0.25">
      <c r="AV147" s="26"/>
      <c r="AW147" s="27"/>
      <c r="AY147" s="33"/>
      <c r="AZ147" s="37"/>
      <c r="BC147" s="43"/>
      <c r="BH147" s="57"/>
      <c r="BI147" s="58"/>
      <c r="BL147" s="69"/>
      <c r="BM147" s="81"/>
      <c r="BN147" s="97">
        <f t="shared" si="87"/>
        <v>5.6316637142116696E-2</v>
      </c>
      <c r="BO147" s="12">
        <f t="shared" si="87"/>
        <v>-4.6412306515816711E-3</v>
      </c>
      <c r="BP147" s="12">
        <f t="shared" si="87"/>
        <v>7.4412020242051027E-2</v>
      </c>
      <c r="CI147" s="9"/>
      <c r="CL147" s="57"/>
      <c r="CM147" s="9">
        <f t="shared" si="55"/>
        <v>0</v>
      </c>
    </row>
    <row r="148" spans="1:91" x14ac:dyDescent="0.25">
      <c r="A148" s="18" t="s">
        <v>57</v>
      </c>
      <c r="V148" s="9"/>
      <c r="AP148" s="19">
        <f>(AP143-AO143)/AO143</f>
        <v>0.18689393464609369</v>
      </c>
      <c r="AQ148" s="19">
        <f>(AQ143-AP143)/AP143</f>
        <v>1.185020823128053E-2</v>
      </c>
      <c r="AR148" s="19">
        <f t="shared" ref="AR148:BB148" si="88">(AR143-AQ143)/AQ143</f>
        <v>-3.8880139270271369E-2</v>
      </c>
      <c r="AS148" s="19">
        <f t="shared" si="88"/>
        <v>-5.6165186839391909E-2</v>
      </c>
      <c r="AT148" s="19">
        <f t="shared" si="88"/>
        <v>8.5914279470182139E-2</v>
      </c>
      <c r="AU148" s="19">
        <f t="shared" si="88"/>
        <v>-8.8770685723218862E-2</v>
      </c>
      <c r="AV148" s="19">
        <f t="shared" si="88"/>
        <v>-3.3632875525397406E-2</v>
      </c>
      <c r="AW148" s="19">
        <f t="shared" si="88"/>
        <v>-0.10152301334570051</v>
      </c>
      <c r="AX148" s="19">
        <f t="shared" si="88"/>
        <v>0.10685660605265238</v>
      </c>
      <c r="AY148" s="19">
        <f t="shared" si="88"/>
        <v>3.6938419996519235E-2</v>
      </c>
      <c r="AZ148" s="19">
        <f t="shared" si="88"/>
        <v>-1.9509423351336468E-2</v>
      </c>
      <c r="BA148" s="19">
        <f t="shared" si="88"/>
        <v>-6.2008717775408402E-2</v>
      </c>
      <c r="BB148" s="19">
        <f t="shared" si="88"/>
        <v>0.10953667388165969</v>
      </c>
      <c r="BC148" s="19">
        <f>(BC143-BB143)/BB143</f>
        <v>-3.1251816934524383E-2</v>
      </c>
      <c r="BD148" s="19">
        <f>(BD143-BC143)/BC143</f>
        <v>-2.1873657424237417E-2</v>
      </c>
      <c r="BE148" s="19"/>
      <c r="BF148" s="19"/>
      <c r="BG148" s="19"/>
      <c r="BH148" s="19"/>
      <c r="BI148" s="19"/>
      <c r="BJ148" s="99"/>
      <c r="BK148" s="78"/>
      <c r="BL148" s="19"/>
      <c r="BM148" s="19"/>
      <c r="BN148" s="97">
        <f t="shared" si="87"/>
        <v>-3.7996011107196159E-3</v>
      </c>
      <c r="BO148" s="12">
        <f t="shared" si="87"/>
        <v>5.4973706619607182E-2</v>
      </c>
      <c r="BP148" s="12">
        <f t="shared" si="87"/>
        <v>1.2299895386259557E-2</v>
      </c>
      <c r="BQ148" s="19"/>
      <c r="BR148" s="19"/>
      <c r="BS148" s="19"/>
      <c r="BT148" s="19"/>
      <c r="BU148" s="19"/>
      <c r="BV148" s="19"/>
      <c r="BW148" s="19"/>
      <c r="BX148" s="19"/>
      <c r="CI148" s="9"/>
      <c r="CL148" s="57"/>
      <c r="CM148" s="9">
        <f t="shared" si="55"/>
        <v>0</v>
      </c>
    </row>
    <row r="149" spans="1:91" x14ac:dyDescent="0.25">
      <c r="A149" s="44" t="s">
        <v>58</v>
      </c>
      <c r="V149" s="9"/>
      <c r="AP149" s="19">
        <f>(AP144-AO144)/AO144</f>
        <v>0.16007265004602697</v>
      </c>
      <c r="AQ149" s="19">
        <f>(AQ144-AP144)/AP144</f>
        <v>1.1054935538942512E-2</v>
      </c>
      <c r="AR149" s="19">
        <f t="shared" ref="AR149:BB149" si="89">(AR144-AQ144)/AQ144</f>
        <v>-4.4591100342595127E-2</v>
      </c>
      <c r="AS149" s="19">
        <f t="shared" si="89"/>
        <v>-3.8336534577699907E-2</v>
      </c>
      <c r="AT149" s="19">
        <f t="shared" si="89"/>
        <v>0.1145063331070771</v>
      </c>
      <c r="AU149" s="19">
        <f t="shared" si="89"/>
        <v>-8.1568787090454592E-2</v>
      </c>
      <c r="AV149" s="19">
        <f t="shared" si="89"/>
        <v>-4.6501561710055199E-2</v>
      </c>
      <c r="AW149" s="19">
        <f t="shared" si="89"/>
        <v>-7.4456069756715829E-2</v>
      </c>
      <c r="AX149" s="19">
        <f t="shared" si="89"/>
        <v>0.15454081732749994</v>
      </c>
      <c r="AY149" s="19">
        <f t="shared" si="89"/>
        <v>2.218083506519327E-2</v>
      </c>
      <c r="AZ149" s="19">
        <f t="shared" si="89"/>
        <v>1.1109928948322124E-2</v>
      </c>
      <c r="BA149" s="19">
        <f t="shared" si="89"/>
        <v>-6.7498935412854288E-2</v>
      </c>
      <c r="BB149" s="19">
        <f t="shared" si="89"/>
        <v>4.6536886221421353E-2</v>
      </c>
      <c r="BC149" s="19">
        <f>(BC144-BB144)/BB144</f>
        <v>-1.5819879135449502E-3</v>
      </c>
      <c r="BD149" s="19">
        <f>(BD144-BC144)/BC144</f>
        <v>-3.2714159880395131E-2</v>
      </c>
      <c r="BE149" s="19">
        <f>(BE144-BD144)/BD144</f>
        <v>-5.7216026348889018E-2</v>
      </c>
      <c r="BF149" s="19">
        <f>(BF144-BE144)/BE144</f>
        <v>0.10197748842132143</v>
      </c>
      <c r="BG149" s="19">
        <f t="shared" ref="BG149:BL149" si="90">(BG144-BF144)/BF144</f>
        <v>-3.3733860082576388E-2</v>
      </c>
      <c r="BH149" s="19">
        <f t="shared" si="90"/>
        <v>-3.2721879789905046E-2</v>
      </c>
      <c r="BI149" s="19">
        <f t="shared" si="90"/>
        <v>-5.2667510928300014E-2</v>
      </c>
      <c r="BJ149" s="99">
        <f t="shared" si="90"/>
        <v>9.9731179035427067E-2</v>
      </c>
      <c r="BK149" s="78">
        <f t="shared" si="90"/>
        <v>1.0239575543769187E-2</v>
      </c>
      <c r="BL149" s="19">
        <f t="shared" si="90"/>
        <v>-0.10410422029373408</v>
      </c>
      <c r="BM149" s="19">
        <f>(BM144-BL144)/BL144</f>
        <v>-3.9173246349419259E-2</v>
      </c>
      <c r="BN149" s="99">
        <f>(BN144-BM144)/BM144</f>
        <v>0.21469477758741037</v>
      </c>
      <c r="BO149" s="19">
        <f>(BO144-BN144)/BN144</f>
        <v>-4.8059279478121185E-2</v>
      </c>
      <c r="BP149" s="19">
        <f>(BP144-BO144)/BO144</f>
        <v>-3.2950505644664792E-2</v>
      </c>
      <c r="BQ149" s="19"/>
      <c r="CI149" s="9"/>
      <c r="CL149" s="57"/>
      <c r="CM149" s="9">
        <f t="shared" si="55"/>
        <v>-3.3306712063957085E-2</v>
      </c>
    </row>
    <row r="150" spans="1:91" x14ac:dyDescent="0.25">
      <c r="A150" s="18" t="s">
        <v>61</v>
      </c>
      <c r="B150" s="17"/>
      <c r="C150" s="17"/>
      <c r="AN150" s="19">
        <f>((AN143+AO143)-(AL143+AM143))/(AL143+AM143)</f>
        <v>3.3066434712616069E-2</v>
      </c>
      <c r="AO150" s="19">
        <f>((AO143+AP143)-(AM143+AN143))/(AM143+AN143)</f>
        <v>9.8343884127601658E-2</v>
      </c>
      <c r="AP150" s="19">
        <f>((AP143+AQ143)-(AN143+AO143))/(AN143+AO143)</f>
        <v>0.19703598862690272</v>
      </c>
      <c r="AQ150" s="19">
        <f>((AQ143+AP143)-(AM143+AL143))/(AL143+AM143)</f>
        <v>0.23661770099348603</v>
      </c>
      <c r="AS150" s="19">
        <f>((AS143+AR143)-(AO143+AN143))/(AN143+AO143)</f>
        <v>0.12477252234562278</v>
      </c>
      <c r="AT150" s="19"/>
      <c r="AU150" s="19">
        <f>((AU143+AT143)-(AQ143+AP143))/(AP143+AQ143)</f>
        <v>-5.310359237540313E-2</v>
      </c>
      <c r="AV150" s="19"/>
      <c r="AW150" s="19">
        <f>((AW143+AV143)-(AS143+AR143))/(AR143+AS143)</f>
        <v>-0.11853038412643106</v>
      </c>
      <c r="AX150" s="19"/>
      <c r="AY150" s="19">
        <f>((AY143+AX143)-(AU143+AT143))/(AT143+AU143)</f>
        <v>-6.667424474372767E-2</v>
      </c>
      <c r="AZ150" s="19"/>
      <c r="BA150" s="19">
        <f>((BA143+AZ143)-(AW143+AV143))/(AV143+AW143)</f>
        <v>3.2146136536330076E-2</v>
      </c>
      <c r="BB150" s="19"/>
      <c r="BC150" s="19">
        <f>((BC143+BB143)-(AY143+AX143))/(AX143+AY143)</f>
        <v>2.2702044948106747E-2</v>
      </c>
      <c r="BD150" s="19">
        <f>((BD143+BC143)-(AZ143+AY143))/(AY143+AZ143)</f>
        <v>-1.2638850022828696E-2</v>
      </c>
      <c r="BE150" s="19"/>
      <c r="BF150" s="19"/>
      <c r="BG150" s="19"/>
      <c r="BH150" s="19"/>
      <c r="BI150" s="19"/>
      <c r="BJ150" s="99"/>
      <c r="BK150" s="78">
        <f>((BK143+BJ143)-(BG143+BF143))/(BF143+BG143)</f>
        <v>-1.3104158288037862E-2</v>
      </c>
      <c r="BL150" s="19">
        <f t="shared" ref="BE150:BP151" si="91">((BL143+BK143)-(BH143+BG143))/(BG143+BH143)</f>
        <v>-2.485962863375598E-2</v>
      </c>
      <c r="BM150" s="19">
        <f>((BM143+BL143)-(BI143+BH143))/(BH143+BI143)</f>
        <v>-5.1531416268480949E-2</v>
      </c>
      <c r="BN150" s="99">
        <f>((BN143+BM143)-(BJ143+BI143))/(BI143+BJ143)</f>
        <v>2.977695288738431E-3</v>
      </c>
      <c r="BO150" s="19">
        <f>((BO143+BN143)-(BK143+BJ143))/(BJ143+BK143)</f>
        <v>2.8912975167534324E-2</v>
      </c>
      <c r="BP150" s="19">
        <f>((BP143+BO143)-(BL143+BK143))/(BK143+BL143)</f>
        <v>5.1132809736519708E-2</v>
      </c>
      <c r="BQ150" s="19"/>
      <c r="BR150" s="19"/>
      <c r="BS150" s="19"/>
      <c r="BT150" s="19"/>
      <c r="BU150" s="19"/>
      <c r="BV150" s="19"/>
      <c r="BW150" s="19"/>
      <c r="BX150" s="19"/>
      <c r="CI150" s="9"/>
      <c r="CL150" s="57"/>
      <c r="CM150" s="9">
        <f t="shared" si="55"/>
        <v>-8.9495203190274791E-2</v>
      </c>
    </row>
    <row r="151" spans="1:91" x14ac:dyDescent="0.25">
      <c r="A151" s="44" t="s">
        <v>62</v>
      </c>
      <c r="AQ151" s="19">
        <f>((AQ144+AP144)-(AM144+AL144))/(AL144+AM144)</f>
        <v>0.22638035393201461</v>
      </c>
      <c r="AS151" s="19">
        <f>((AS144+AR144)-(AO144+AN144))/(AN144+AO144)</f>
        <v>0.10622470525707772</v>
      </c>
      <c r="AU151" s="19">
        <f>((AU144+AT144)-(AQ144+AP144))/(AP144+AQ144)</f>
        <v>-1.237519002387936E-2</v>
      </c>
      <c r="AW151" s="19">
        <f>((AW144+AV144)-(AS144+AR144))/(AR144+AS144)</f>
        <v>-7.869971364230309E-2</v>
      </c>
      <c r="AY151" s="19">
        <f>((AY144+AX144)-(AU144+AT144))/(AT144+AU144)</f>
        <v>-1.3614435860879945E-2</v>
      </c>
      <c r="BA151" s="19">
        <f>((BA144+AZ144)-(AW144+AV144))/(AV144+AW144)</f>
        <v>0.10840569432604316</v>
      </c>
      <c r="BC151" s="19">
        <f>((BC144+BB144)-(AY144+AX144))/(AX144+AY144)</f>
        <v>-3.2268500817216588E-3</v>
      </c>
      <c r="BD151" s="19">
        <f>((BD144+BC144)-(AZ144+AY144))/(AY144+AZ144)</f>
        <v>-3.6290112593417988E-2</v>
      </c>
      <c r="BE151" s="19">
        <f t="shared" si="91"/>
        <v>-5.2507274243223469E-2</v>
      </c>
      <c r="BF151" s="19">
        <f t="shared" si="91"/>
        <v>-2.1316079674684678E-2</v>
      </c>
      <c r="BG151" s="19">
        <f t="shared" si="91"/>
        <v>-1.2793248637745657E-2</v>
      </c>
      <c r="BH151" s="19">
        <f t="shared" si="91"/>
        <v>-2.8965184773395141E-2</v>
      </c>
      <c r="BI151" s="19">
        <f t="shared" si="91"/>
        <v>-2.6695711875812628E-2</v>
      </c>
      <c r="BJ151" s="99">
        <f t="shared" si="91"/>
        <v>-2.5327042924831625E-2</v>
      </c>
      <c r="BK151" s="78">
        <f t="shared" si="91"/>
        <v>-4.4969075464441587E-3</v>
      </c>
      <c r="BL151" s="19">
        <f t="shared" si="91"/>
        <v>-1.8899696926274495E-2</v>
      </c>
      <c r="BM151" s="19">
        <f t="shared" si="91"/>
        <v>-5.0554691911691069E-2</v>
      </c>
      <c r="BN151" s="99">
        <f t="shared" si="91"/>
        <v>8.703849641993602E-3</v>
      </c>
      <c r="BO151" s="19">
        <f t="shared" si="91"/>
        <v>2.5682452423461302E-2</v>
      </c>
      <c r="BP151" s="19">
        <f t="shared" si="91"/>
        <v>3.2714975636634724E-2</v>
      </c>
      <c r="BQ151" s="19"/>
      <c r="CI151" s="9"/>
      <c r="CL151" s="57"/>
      <c r="CM151" s="9">
        <f t="shared" si="55"/>
        <v>-9.9278339309241348E-2</v>
      </c>
    </row>
    <row r="152" spans="1:91" x14ac:dyDescent="0.25">
      <c r="A152" s="18" t="s">
        <v>59</v>
      </c>
      <c r="M152" s="45">
        <f>((M143+L143+K143+J143)-(I143+H143+G143+F143))/(I143+H143+G143+F143)</f>
        <v>2.9856822783063026E-2</v>
      </c>
      <c r="Q152" s="45">
        <f>((Q143+P143+O143+N143)-(M143+L143+K143+J143))/(M143+L143+K143+J143)</f>
        <v>0.153878213877232</v>
      </c>
      <c r="U152" s="45">
        <f>((U143+T143+S143+R143)-(Q143+P143+O143+N143))/(Q143+P143+O143+N143)</f>
        <v>0.12227595015156002</v>
      </c>
      <c r="Y152" s="45">
        <f>((Y143+X143+W143+V143)-(U143+T143+S143+R143))/(U143+T143+S143+R143)</f>
        <v>0.14863433660308936</v>
      </c>
      <c r="AC152" s="45">
        <f>((AC143+AB143+AA143+Z143)-(Y143+X143+W143+V143))/(Y143+X143+W143+V143)</f>
        <v>0.20771147586371869</v>
      </c>
      <c r="AG152" s="45">
        <f>((AG143+AF143+AE143+AD143)-(AC143+AB143+AA143+Z143))/(AC143+AB143+AA143+Z143)</f>
        <v>4.1864312286530488E-2</v>
      </c>
      <c r="AK152" s="45">
        <f>((AK143+AJ143+AI143+AH143)-(AG143+AF143+AE143+AD143))/(AG143+AF143+AE143+AD143)</f>
        <v>-0.33106076280653701</v>
      </c>
      <c r="AO152" s="45">
        <f>((AO143+AN143+AM143+AL143)-(AK143+AJ143+AI143+AH143))/(AK143+AJ143+AI143+AH143)</f>
        <v>0.15808578496759904</v>
      </c>
      <c r="AS152" s="45">
        <f>((AS143+AR143+AQ143+AP143)-(AO143+AN143+AM143+AL143))/(AO143+AN143+AM143+AL143)</f>
        <v>0.1797855690115932</v>
      </c>
      <c r="AW152" s="45">
        <f>((AW143+AV143+AU143+AT143)-(AS143+AR143+AQ143+AP143))/(AS143+AR143+AQ143+AP143)</f>
        <v>-8.4798823588058583E-2</v>
      </c>
      <c r="BA152" s="45">
        <f>((BA143+AZ143+AY143+AX143)-(AW143+AV143+AU143+AT143))/(AW143+AV143+AU143+AT143)</f>
        <v>-2.0566317234719241E-2</v>
      </c>
      <c r="BG152" s="55"/>
      <c r="BH152" s="57"/>
      <c r="BI152" s="58"/>
      <c r="BL152" s="69"/>
      <c r="BM152" s="81"/>
      <c r="BO152" s="91"/>
      <c r="BP152" s="106"/>
      <c r="CC152">
        <f>(CC143-CA143)/CA143</f>
        <v>0.1797855690115932</v>
      </c>
      <c r="CI152" s="9"/>
      <c r="CL152" s="57"/>
      <c r="CM152" s="9">
        <f t="shared" si="55"/>
        <v>0</v>
      </c>
    </row>
    <row r="153" spans="1:91" x14ac:dyDescent="0.25">
      <c r="A153" t="s">
        <v>60</v>
      </c>
      <c r="M153" s="45">
        <f>((M144+L144+K144+J144)-(I144+H144+G144+F144))/(I144+H144+G144+F144)</f>
        <v>3.2924864181579416E-2</v>
      </c>
      <c r="Q153" s="45">
        <f>((Q144+P144+O144+N144)-(M144+L144+K144+J144))/(M144+L144+K144+J144)</f>
        <v>0.11445017596404185</v>
      </c>
      <c r="U153" s="45">
        <f>((U144+T144+S144+R144)-(Q144+P144+O144+N144))/(Q144+P144+O144+N144)</f>
        <v>-2.0041810422039143E-3</v>
      </c>
      <c r="Y153" s="45">
        <f>((Y144+X144+W144+V144)-(U144+T144+S144+R144))/(U144+T144+S144+R144)</f>
        <v>9.3849192143385593E-2</v>
      </c>
      <c r="AC153" s="45">
        <f>((AC144+AB144+AA144+Z144)-(Y144+X144+W144+V144))/(Y144+X144+W144+V144)</f>
        <v>0.16510212263443397</v>
      </c>
      <c r="AG153" s="45">
        <f>((AG144+AF144+AE144+AD144)-(AC144+AB144+AA144+Z144))/(AC144+AB144+AA144+Z144)</f>
        <v>-2.0778495232767133E-2</v>
      </c>
      <c r="AK153" s="45">
        <f>((AK144+AJ144+AI144+AH144)-(AG144+AF144+AE144+AD144))/(AG144+AF144+AE144+AD144)</f>
        <v>-0.39011349551607649</v>
      </c>
      <c r="AO153" s="45">
        <f>((AO144+AN144+AM144+AL144)-(AK144+AJ144+AI144+AH144))/(AK144+AJ144+AI144+AH144)</f>
        <v>0.33038715177407818</v>
      </c>
      <c r="AS153" s="45">
        <f>((AS144+AR144+AQ144+AP144)-(AO144+AN144+AM144+AL144))/(AO144+AN144+AM144+AL144)</f>
        <v>0.16499226633276864</v>
      </c>
      <c r="AW153" s="45">
        <f>((AW144+AV144+AU144+AT144)-(AS144+AR144+AQ144+AP144))/(AS144+AR144+AQ144+AP144)</f>
        <v>-4.4551361079675375E-2</v>
      </c>
      <c r="BA153" s="45">
        <f>((BA144+AZ144+AY144+AX144)-(AW144+AV144+AU144+AT144))/(AW144+AV144+AU144+AT144)</f>
        <v>4.3465774744316378E-2</v>
      </c>
      <c r="BE153" s="45">
        <f t="shared" ref="BE153:BM153" si="92">((BE144+BD144+BC144+BB144)-(BA144+AZ144+AY144+AX144))/(BA144+AZ144+AY144+AX144)</f>
        <v>-2.7714610033419365E-2</v>
      </c>
      <c r="BF153" s="45">
        <f t="shared" si="92"/>
        <v>-2.8957958144183161E-2</v>
      </c>
      <c r="BG153" s="45">
        <f t="shared" si="92"/>
        <v>-3.2559492242559648E-2</v>
      </c>
      <c r="BH153" s="45">
        <f t="shared" si="92"/>
        <v>-2.5149063579407254E-2</v>
      </c>
      <c r="BI153" s="45">
        <f t="shared" si="92"/>
        <v>-1.9525316760583118E-2</v>
      </c>
      <c r="BJ153" s="100">
        <f t="shared" si="92"/>
        <v>-2.7169720083456462E-2</v>
      </c>
      <c r="BK153" s="79">
        <f t="shared" si="92"/>
        <v>-1.5317758913522076E-2</v>
      </c>
      <c r="BL153" s="45">
        <f t="shared" si="92"/>
        <v>-2.2118893152652416E-2</v>
      </c>
      <c r="BM153" s="45">
        <f t="shared" si="92"/>
        <v>-2.6636623327893127E-2</v>
      </c>
      <c r="BN153" s="100">
        <f>((BN144+BM144+BL144+BK144)-(BJ144+BI144+BH144+BG144))/(BJ144+BI144+BH144+BG144)</f>
        <v>-5.2512271560645014E-3</v>
      </c>
      <c r="BO153" s="45">
        <f>((BO144+BN144+BM144+BL144)-(BK144+BJ144+BI144+BH144))/(BK144+BJ144+BI144+BH144)</f>
        <v>-1.1050090959979631E-2</v>
      </c>
      <c r="BP153" s="45">
        <f>((BP144+BO144+BN144+BM144)-(BL144+BK144+BJ144+BI144))/(BL144+BK144+BJ144+BI144)</f>
        <v>2.0728233629374006E-2</v>
      </c>
      <c r="BQ153" s="45"/>
      <c r="CI153" s="9"/>
      <c r="CL153" s="57"/>
      <c r="CM153" s="9">
        <f t="shared" si="55"/>
        <v>-9.1242995477524083E-2</v>
      </c>
    </row>
    <row r="154" spans="1:91" x14ac:dyDescent="0.25">
      <c r="BG154" s="55"/>
      <c r="BL154" s="69"/>
      <c r="BM154" s="81"/>
      <c r="CI154" s="9"/>
      <c r="CL154" s="57"/>
      <c r="CM154" s="9">
        <f t="shared" si="55"/>
        <v>0</v>
      </c>
    </row>
    <row r="155" spans="1:91" x14ac:dyDescent="0.25">
      <c r="BL155" s="69"/>
      <c r="BM155" s="81"/>
      <c r="CI155" s="9"/>
      <c r="CL155" s="57"/>
      <c r="CM155" s="9">
        <f t="shared" si="55"/>
        <v>0</v>
      </c>
    </row>
    <row r="156" spans="1:91" x14ac:dyDescent="0.25">
      <c r="BL156" s="69"/>
      <c r="BM156" s="81"/>
      <c r="CI156" s="9"/>
      <c r="CL156" s="57"/>
      <c r="CM156" s="9">
        <f t="shared" si="55"/>
        <v>0</v>
      </c>
    </row>
    <row r="157" spans="1:91" x14ac:dyDescent="0.25">
      <c r="B157" s="34" t="s">
        <v>44</v>
      </c>
      <c r="C157" s="3" t="s">
        <v>66</v>
      </c>
      <c r="D157" s="3" t="s">
        <v>14</v>
      </c>
      <c r="E157" s="4" t="s">
        <v>15</v>
      </c>
      <c r="F157" s="9">
        <f>SUM(F76,F80,F84,F88)</f>
        <v>69530000</v>
      </c>
      <c r="G157" s="9">
        <f t="shared" ref="G157:AY160" si="93">SUM(G76,G80,G84,G88)</f>
        <v>69738000</v>
      </c>
      <c r="H157" s="9">
        <f t="shared" si="93"/>
        <v>67112000</v>
      </c>
      <c r="I157" s="9">
        <f t="shared" si="93"/>
        <v>64094000</v>
      </c>
      <c r="J157" s="9">
        <f t="shared" si="93"/>
        <v>66463000</v>
      </c>
      <c r="K157" s="9">
        <f t="shared" si="93"/>
        <v>68622000</v>
      </c>
      <c r="L157" s="9">
        <f t="shared" si="93"/>
        <v>65814000</v>
      </c>
      <c r="M157" s="9">
        <f t="shared" si="93"/>
        <v>63529000</v>
      </c>
      <c r="N157" s="9">
        <f t="shared" si="93"/>
        <v>76445000</v>
      </c>
      <c r="O157" s="9">
        <f t="shared" si="93"/>
        <v>80529000</v>
      </c>
      <c r="P157" s="9">
        <f t="shared" si="93"/>
        <v>80671000</v>
      </c>
      <c r="Q157" s="9">
        <f t="shared" si="93"/>
        <v>86988000</v>
      </c>
      <c r="R157" s="9">
        <f t="shared" si="93"/>
        <v>89885000</v>
      </c>
      <c r="S157" s="9">
        <f t="shared" si="93"/>
        <v>96033000</v>
      </c>
      <c r="T157" s="9">
        <f t="shared" si="93"/>
        <v>90394000</v>
      </c>
      <c r="U157" s="9">
        <f t="shared" si="93"/>
        <v>77991000</v>
      </c>
      <c r="V157" s="9">
        <f t="shared" si="93"/>
        <v>124017000</v>
      </c>
      <c r="W157" s="9">
        <f t="shared" si="93"/>
        <v>122611000</v>
      </c>
      <c r="X157" s="9">
        <f t="shared" si="93"/>
        <v>121497000</v>
      </c>
      <c r="Y157" s="9">
        <f t="shared" si="93"/>
        <v>122491000</v>
      </c>
      <c r="Z157" s="9">
        <f t="shared" si="93"/>
        <v>134110000</v>
      </c>
      <c r="AA157" s="9">
        <f t="shared" si="93"/>
        <v>133245000</v>
      </c>
      <c r="AB157" s="9">
        <f t="shared" si="93"/>
        <v>138891000</v>
      </c>
      <c r="AC157" s="9">
        <f t="shared" si="93"/>
        <v>140879000</v>
      </c>
      <c r="AD157" s="9">
        <f t="shared" si="93"/>
        <v>152616000</v>
      </c>
      <c r="AE157" s="9">
        <f t="shared" si="93"/>
        <v>137375000</v>
      </c>
      <c r="AF157" s="9">
        <f t="shared" si="93"/>
        <v>131543000</v>
      </c>
      <c r="AG157" s="9">
        <f t="shared" si="93"/>
        <v>117852000</v>
      </c>
      <c r="AH157" s="9">
        <f t="shared" si="93"/>
        <v>91777000</v>
      </c>
      <c r="AI157" s="9">
        <f t="shared" si="93"/>
        <v>69149000</v>
      </c>
      <c r="AJ157" s="9">
        <f t="shared" si="93"/>
        <v>60896000</v>
      </c>
      <c r="AK157" s="9">
        <f t="shared" si="93"/>
        <v>64712000</v>
      </c>
      <c r="AL157" s="9">
        <f t="shared" si="93"/>
        <v>82362000</v>
      </c>
      <c r="AM157" s="9">
        <f t="shared" si="93"/>
        <v>90824000</v>
      </c>
      <c r="AN157" s="9">
        <f t="shared" si="93"/>
        <v>92850000</v>
      </c>
      <c r="AO157" s="9">
        <f t="shared" si="93"/>
        <v>99743000</v>
      </c>
      <c r="AP157" s="9">
        <f t="shared" si="93"/>
        <v>110119000</v>
      </c>
      <c r="AQ157" s="9">
        <f t="shared" si="93"/>
        <v>121802000</v>
      </c>
      <c r="AR157" s="9">
        <f t="shared" si="93"/>
        <v>119411000</v>
      </c>
      <c r="AS157" s="9">
        <f t="shared" si="93"/>
        <v>116477000</v>
      </c>
      <c r="AT157" s="9">
        <f t="shared" si="93"/>
        <v>121681000</v>
      </c>
      <c r="AU157" s="9">
        <f t="shared" si="93"/>
        <v>110374700</v>
      </c>
      <c r="AV157" s="9">
        <f t="shared" si="93"/>
        <v>102015000</v>
      </c>
      <c r="AW157" s="9">
        <f t="shared" si="93"/>
        <v>87304000</v>
      </c>
      <c r="AX157" s="9">
        <f t="shared" si="93"/>
        <v>92982000</v>
      </c>
      <c r="AY157" s="9">
        <f t="shared" si="93"/>
        <v>95647000</v>
      </c>
      <c r="AZ157" s="9">
        <f t="shared" ref="AZ157:BB160" si="94">SUM(AZ76,AZ80,AZ84,AZ88)</f>
        <v>97055000</v>
      </c>
      <c r="BA157" s="9">
        <f t="shared" si="94"/>
        <v>89738000</v>
      </c>
      <c r="BB157" s="9">
        <f t="shared" si="94"/>
        <v>101930000</v>
      </c>
      <c r="BC157" s="9">
        <f t="shared" ref="BC157:BH157" si="95">SUM(BC76,BC80,BC84,BC88)</f>
        <v>101061000</v>
      </c>
      <c r="BD157" s="9">
        <f t="shared" si="95"/>
        <v>74110000</v>
      </c>
      <c r="BE157" s="9">
        <f t="shared" si="95"/>
        <v>81024000</v>
      </c>
      <c r="BF157" s="9">
        <f t="shared" si="95"/>
        <v>91733700</v>
      </c>
      <c r="BG157" s="9">
        <f t="shared" si="95"/>
        <v>84467700</v>
      </c>
      <c r="BH157" s="9">
        <f t="shared" si="95"/>
        <v>82755000</v>
      </c>
      <c r="BI157" s="9">
        <f t="shared" ref="BI157:BO158" si="96">SUM(BI76,BI80,BI84,BI88)</f>
        <v>73270000</v>
      </c>
      <c r="BJ157" s="31">
        <f t="shared" si="96"/>
        <v>86343000</v>
      </c>
      <c r="BK157" s="76">
        <f t="shared" si="96"/>
        <v>83130000</v>
      </c>
      <c r="BL157" s="9">
        <f t="shared" si="96"/>
        <v>73502000</v>
      </c>
      <c r="BM157" s="9">
        <f t="shared" si="96"/>
        <v>69680000</v>
      </c>
      <c r="BN157" s="31">
        <f>SUM(BN76,BN80,BN84,BN88)</f>
        <v>81209000</v>
      </c>
      <c r="BO157" s="9">
        <f t="shared" si="96"/>
        <v>89092000</v>
      </c>
      <c r="BP157" s="9">
        <f t="shared" ref="BP157" si="97">SUM(BP76,BP80,BP84,BP88)</f>
        <v>83257000</v>
      </c>
      <c r="BQ157" s="9"/>
      <c r="BR157" s="9">
        <f>SUM(BF157:BG157)</f>
        <v>176201400</v>
      </c>
      <c r="BS157" s="9">
        <f>SUM(BJ157:BK157)</f>
        <v>169473000</v>
      </c>
      <c r="BT157" s="12">
        <f>(BS157-BR157)/BR157</f>
        <v>-3.8185848693597216E-2</v>
      </c>
      <c r="BU157" s="9">
        <f>SUM(Z157:AC157)</f>
        <v>547125000</v>
      </c>
      <c r="BW157" s="9">
        <f>SUM(AD157:AG157)</f>
        <v>539386000</v>
      </c>
      <c r="BX157" s="12">
        <f>(BW157-BU157)/BU157</f>
        <v>-1.4144848069453963E-2</v>
      </c>
      <c r="BY157" s="31">
        <f>SUM(AH157:AK157)</f>
        <v>286534000</v>
      </c>
      <c r="BZ157" s="12">
        <f>(BY157-BW157)/BW157</f>
        <v>-0.46877746178061724</v>
      </c>
      <c r="CA157" s="9">
        <f>SUM(AL157:AO157)</f>
        <v>365779000</v>
      </c>
      <c r="CB157" s="12">
        <f>(CA157-BY157)/BY157</f>
        <v>0.27656403777562172</v>
      </c>
      <c r="CC157" s="9">
        <f>SUM(AP157:AS157)</f>
        <v>467809000</v>
      </c>
      <c r="CD157" s="12">
        <f>(CC157-CA157)/CA157</f>
        <v>0.27893892213604388</v>
      </c>
      <c r="CE157" s="9">
        <f>SUM(AT157:AW157)</f>
        <v>421374700</v>
      </c>
      <c r="CF157" s="12">
        <f>(CE157-CC157)/CC157</f>
        <v>-9.9259099333274911E-2</v>
      </c>
      <c r="CG157" s="9">
        <f>SUM(AX157:BA157)</f>
        <v>375422000</v>
      </c>
      <c r="CH157" s="12">
        <f>(CG157-CE157)/CE157</f>
        <v>-0.10905424554440502</v>
      </c>
      <c r="CI157" s="9">
        <f>SUM(BB157:BE157)</f>
        <v>358125000</v>
      </c>
      <c r="CJ157" s="12">
        <f>(CI157-CG157)/CG157</f>
        <v>-4.6073485304537296E-2</v>
      </c>
      <c r="CK157" s="9">
        <f>SUM(BD157:BG157)</f>
        <v>331335400</v>
      </c>
      <c r="CL157" s="12">
        <f>(CK157-CI157)/CI157</f>
        <v>-7.4805165794066319E-2</v>
      </c>
      <c r="CM157" s="9">
        <f t="shared" si="55"/>
        <v>312655000</v>
      </c>
    </row>
    <row r="158" spans="1:91" x14ac:dyDescent="0.25">
      <c r="D158" s="3" t="s">
        <v>16</v>
      </c>
      <c r="E158" s="4" t="s">
        <v>17</v>
      </c>
      <c r="F158" s="9">
        <f>SUM(F77,F81,F85,F89)</f>
        <v>30555</v>
      </c>
      <c r="G158" s="9">
        <f t="shared" ref="G158:U158" si="98">SUM(G77,G81,G85,G89)</f>
        <v>30894</v>
      </c>
      <c r="H158" s="9">
        <f t="shared" si="98"/>
        <v>29017</v>
      </c>
      <c r="I158" s="9">
        <f t="shared" si="98"/>
        <v>27859</v>
      </c>
      <c r="J158" s="9">
        <f t="shared" si="98"/>
        <v>29874</v>
      </c>
      <c r="K158" s="9">
        <f t="shared" si="98"/>
        <v>30501</v>
      </c>
      <c r="L158" s="9">
        <f t="shared" si="98"/>
        <v>28346</v>
      </c>
      <c r="M158" s="9">
        <f t="shared" si="98"/>
        <v>28065</v>
      </c>
      <c r="N158" s="9">
        <f t="shared" si="98"/>
        <v>31646</v>
      </c>
      <c r="O158" s="9">
        <f t="shared" si="98"/>
        <v>33436</v>
      </c>
      <c r="P158" s="9">
        <f t="shared" si="98"/>
        <v>31489</v>
      </c>
      <c r="Q158" s="9">
        <f t="shared" si="98"/>
        <v>33116</v>
      </c>
      <c r="R158" s="9">
        <f t="shared" si="98"/>
        <v>33326</v>
      </c>
      <c r="S158" s="9">
        <f t="shared" si="98"/>
        <v>34971</v>
      </c>
      <c r="T158" s="9">
        <f t="shared" si="98"/>
        <v>32228</v>
      </c>
      <c r="U158" s="9">
        <f t="shared" si="98"/>
        <v>31195</v>
      </c>
      <c r="V158" s="9">
        <f t="shared" si="93"/>
        <v>40251</v>
      </c>
      <c r="W158" s="9">
        <f t="shared" si="93"/>
        <v>38857</v>
      </c>
      <c r="X158" s="9">
        <f t="shared" si="93"/>
        <v>37449</v>
      </c>
      <c r="Y158" s="9">
        <f t="shared" si="93"/>
        <v>38480</v>
      </c>
      <c r="Z158" s="9">
        <f t="shared" si="93"/>
        <v>42568</v>
      </c>
      <c r="AA158" s="9">
        <f t="shared" si="93"/>
        <v>40990</v>
      </c>
      <c r="AB158" s="9">
        <f t="shared" si="93"/>
        <v>42202</v>
      </c>
      <c r="AC158" s="9">
        <f t="shared" si="93"/>
        <v>40707</v>
      </c>
      <c r="AD158" s="9">
        <f t="shared" si="93"/>
        <v>44826</v>
      </c>
      <c r="AE158" s="9">
        <f t="shared" si="93"/>
        <v>42672</v>
      </c>
      <c r="AF158" s="9">
        <f t="shared" si="93"/>
        <v>40940</v>
      </c>
      <c r="AG158" s="9">
        <f t="shared" si="93"/>
        <v>34468</v>
      </c>
      <c r="AH158" s="9">
        <f t="shared" si="93"/>
        <v>25717</v>
      </c>
      <c r="AI158" s="9">
        <f t="shared" si="93"/>
        <v>19594</v>
      </c>
      <c r="AJ158" s="9">
        <f t="shared" si="93"/>
        <v>17565</v>
      </c>
      <c r="AK158" s="9">
        <f t="shared" si="93"/>
        <v>19279</v>
      </c>
      <c r="AL158" s="9">
        <f t="shared" si="93"/>
        <v>26011</v>
      </c>
      <c r="AM158" s="9">
        <f t="shared" si="93"/>
        <v>28344</v>
      </c>
      <c r="AN158" s="9">
        <f t="shared" si="93"/>
        <v>29069</v>
      </c>
      <c r="AO158" s="9">
        <f t="shared" si="93"/>
        <v>31630</v>
      </c>
      <c r="AP158" s="9">
        <f t="shared" si="93"/>
        <v>37584</v>
      </c>
      <c r="AQ158" s="9">
        <f t="shared" si="93"/>
        <v>37696</v>
      </c>
      <c r="AR158" s="9">
        <f t="shared" si="93"/>
        <v>36497</v>
      </c>
      <c r="AS158" s="9">
        <f t="shared" si="93"/>
        <v>36262</v>
      </c>
      <c r="AT158" s="9">
        <f t="shared" si="93"/>
        <v>38784</v>
      </c>
      <c r="AU158" s="9">
        <f t="shared" si="93"/>
        <v>34235</v>
      </c>
      <c r="AV158" s="9">
        <f t="shared" si="93"/>
        <v>29790</v>
      </c>
      <c r="AW158" s="9">
        <f t="shared" si="93"/>
        <v>26894</v>
      </c>
      <c r="AX158" s="9">
        <f t="shared" si="93"/>
        <v>28239</v>
      </c>
      <c r="AY158" s="9">
        <f t="shared" si="93"/>
        <v>29479</v>
      </c>
      <c r="AZ158" s="9">
        <f t="shared" si="94"/>
        <v>28267</v>
      </c>
      <c r="BA158" s="9">
        <f t="shared" si="94"/>
        <v>27894</v>
      </c>
      <c r="BB158" s="9">
        <f t="shared" si="94"/>
        <v>33014</v>
      </c>
      <c r="BC158" s="9">
        <f t="shared" ref="BC158:BH158" si="99">SUM(BC77,BC81,BC85,BC89)</f>
        <v>35332</v>
      </c>
      <c r="BD158" s="9">
        <f t="shared" si="99"/>
        <v>26156</v>
      </c>
      <c r="BE158" s="9">
        <f t="shared" si="99"/>
        <v>26452</v>
      </c>
      <c r="BF158" s="9">
        <f t="shared" si="99"/>
        <v>29096</v>
      </c>
      <c r="BG158" s="9">
        <f t="shared" si="99"/>
        <v>26888</v>
      </c>
      <c r="BH158" s="9">
        <f t="shared" si="99"/>
        <v>26685</v>
      </c>
      <c r="BI158" s="9">
        <f t="shared" si="96"/>
        <v>25319</v>
      </c>
      <c r="BJ158" s="31">
        <f t="shared" si="96"/>
        <v>30896</v>
      </c>
      <c r="BK158" s="76">
        <f t="shared" si="96"/>
        <v>28732</v>
      </c>
      <c r="BL158" s="9">
        <f t="shared" si="96"/>
        <v>24090</v>
      </c>
      <c r="BM158" s="9">
        <f t="shared" si="96"/>
        <v>25075</v>
      </c>
      <c r="BN158" s="31">
        <f>SUM(BN77,BN81,BN85,BN89)</f>
        <v>29011</v>
      </c>
      <c r="BO158" s="9">
        <f t="shared" si="96"/>
        <v>32062</v>
      </c>
      <c r="BP158" s="9">
        <f t="shared" ref="BP158" si="100">SUM(BP77,BP81,BP85,BP89)</f>
        <v>29537</v>
      </c>
      <c r="BQ158" s="9"/>
      <c r="BR158" s="9">
        <f>SUM(BF158:BG158)</f>
        <v>55984</v>
      </c>
      <c r="BS158" s="9">
        <f>SUM(BJ158:BK158)</f>
        <v>59628</v>
      </c>
      <c r="BT158" s="12">
        <f>(BS158-BR158)/BR158</f>
        <v>6.5090025721634748E-2</v>
      </c>
      <c r="BU158" s="9">
        <f>SUM(Z158:AC158)</f>
        <v>166467</v>
      </c>
      <c r="BW158" s="9">
        <f>SUM(AD158:AG158)</f>
        <v>162906</v>
      </c>
      <c r="BX158" s="12">
        <f>(BW158-BU158)/BU158</f>
        <v>-2.1391627169348879E-2</v>
      </c>
      <c r="BY158" s="31">
        <f>SUM(AH158:AK158)</f>
        <v>82155</v>
      </c>
      <c r="BZ158" s="12">
        <f>(BY158-BW158)/BW158</f>
        <v>-0.49569076645427423</v>
      </c>
      <c r="CA158" s="9">
        <f>SUM(AL158:AO158)</f>
        <v>115054</v>
      </c>
      <c r="CB158" s="12">
        <f>(CA158-BY158)/BY158</f>
        <v>0.40045036820643903</v>
      </c>
      <c r="CC158" s="9">
        <f>SUM(AP158:AS158)</f>
        <v>148039</v>
      </c>
      <c r="CD158" s="12">
        <f>(CC158-CA158)/CA158</f>
        <v>0.28669146661567613</v>
      </c>
      <c r="CE158" s="9">
        <f>SUM(AT158:AW158)</f>
        <v>129703</v>
      </c>
      <c r="CF158" s="12">
        <f>(CE158-CC158)/CC158</f>
        <v>-0.12385925330487237</v>
      </c>
      <c r="CG158" s="9">
        <f>SUM(AX158:BA158)</f>
        <v>113879</v>
      </c>
      <c r="CH158" s="12">
        <f>(CG158-CE158)/CE158</f>
        <v>-0.12200180412172425</v>
      </c>
      <c r="CI158" s="9">
        <f>SUM(BB158:BE158)</f>
        <v>120954</v>
      </c>
      <c r="CJ158" s="12">
        <f>(CI158-CG158)/CG158</f>
        <v>6.2127345691479555E-2</v>
      </c>
      <c r="CK158" s="9">
        <f>SUM(BD158:BG158)</f>
        <v>108592</v>
      </c>
      <c r="CL158" s="12">
        <f>(CK158-CI158)/CI158</f>
        <v>-0.10220414372406039</v>
      </c>
      <c r="CM158" s="9">
        <f t="shared" si="55"/>
        <v>108793</v>
      </c>
    </row>
    <row r="159" spans="1:91" x14ac:dyDescent="0.25">
      <c r="D159" s="3" t="s">
        <v>18</v>
      </c>
      <c r="E159" s="4" t="s">
        <v>17</v>
      </c>
      <c r="F159" s="9">
        <f>SUM(F78,F82,F86,F90)</f>
        <v>30555</v>
      </c>
      <c r="G159" s="9">
        <f t="shared" si="93"/>
        <v>30894</v>
      </c>
      <c r="H159" s="9">
        <f t="shared" si="93"/>
        <v>29017</v>
      </c>
      <c r="I159" s="9">
        <f t="shared" si="93"/>
        <v>27859</v>
      </c>
      <c r="J159" s="9">
        <f t="shared" si="93"/>
        <v>29874</v>
      </c>
      <c r="K159" s="9">
        <f t="shared" si="93"/>
        <v>30501</v>
      </c>
      <c r="L159" s="9">
        <f t="shared" si="93"/>
        <v>28346</v>
      </c>
      <c r="M159" s="9">
        <f t="shared" si="93"/>
        <v>28065</v>
      </c>
      <c r="N159" s="9">
        <f t="shared" si="93"/>
        <v>31646</v>
      </c>
      <c r="O159" s="9">
        <f t="shared" si="93"/>
        <v>33436</v>
      </c>
      <c r="P159" s="9">
        <f t="shared" si="93"/>
        <v>31489</v>
      </c>
      <c r="Q159" s="9">
        <f t="shared" si="93"/>
        <v>33116</v>
      </c>
      <c r="R159" s="9">
        <f t="shared" si="93"/>
        <v>33326</v>
      </c>
      <c r="S159" s="9">
        <f t="shared" si="93"/>
        <v>34971</v>
      </c>
      <c r="T159" s="9">
        <f t="shared" si="93"/>
        <v>32228</v>
      </c>
      <c r="U159" s="9">
        <f t="shared" si="93"/>
        <v>31195</v>
      </c>
      <c r="V159" s="9">
        <f t="shared" si="93"/>
        <v>40251</v>
      </c>
      <c r="W159" s="9">
        <f t="shared" si="93"/>
        <v>38857</v>
      </c>
      <c r="X159" s="9">
        <f t="shared" si="93"/>
        <v>37449</v>
      </c>
      <c r="Y159" s="9">
        <f t="shared" si="93"/>
        <v>38480</v>
      </c>
      <c r="Z159" s="9">
        <f t="shared" si="93"/>
        <v>42568</v>
      </c>
      <c r="AA159" s="9">
        <f t="shared" si="93"/>
        <v>40990</v>
      </c>
      <c r="AB159" s="9">
        <f t="shared" si="93"/>
        <v>42202</v>
      </c>
      <c r="AC159" s="9">
        <f t="shared" si="93"/>
        <v>40707</v>
      </c>
      <c r="AD159" s="9">
        <f t="shared" si="93"/>
        <v>44826</v>
      </c>
      <c r="AE159" s="9">
        <f t="shared" si="93"/>
        <v>42672</v>
      </c>
      <c r="AF159" s="9">
        <f t="shared" si="93"/>
        <v>40940</v>
      </c>
      <c r="AG159" s="9">
        <f t="shared" si="93"/>
        <v>34468</v>
      </c>
      <c r="AH159" s="9">
        <f t="shared" si="93"/>
        <v>0</v>
      </c>
      <c r="AI159" s="9">
        <f t="shared" si="93"/>
        <v>0</v>
      </c>
      <c r="AJ159" s="9">
        <f t="shared" si="93"/>
        <v>0</v>
      </c>
      <c r="AK159" s="9">
        <f t="shared" si="93"/>
        <v>0</v>
      </c>
      <c r="AL159" s="9">
        <f t="shared" si="93"/>
        <v>0</v>
      </c>
      <c r="AM159" s="9">
        <f t="shared" si="93"/>
        <v>0</v>
      </c>
      <c r="AN159" s="9">
        <f t="shared" si="93"/>
        <v>0</v>
      </c>
      <c r="AO159" s="9">
        <f t="shared" si="93"/>
        <v>0</v>
      </c>
      <c r="AP159" s="9">
        <f t="shared" si="93"/>
        <v>0</v>
      </c>
      <c r="AQ159" s="9">
        <f t="shared" si="93"/>
        <v>0</v>
      </c>
      <c r="AR159" s="9">
        <f t="shared" si="93"/>
        <v>0</v>
      </c>
      <c r="AS159" s="9">
        <f t="shared" si="93"/>
        <v>0</v>
      </c>
      <c r="AT159" s="9">
        <f t="shared" si="93"/>
        <v>0</v>
      </c>
      <c r="AU159" s="9">
        <f t="shared" si="93"/>
        <v>0</v>
      </c>
      <c r="AV159" s="9">
        <f t="shared" si="93"/>
        <v>0</v>
      </c>
      <c r="AW159" s="9">
        <f t="shared" si="93"/>
        <v>0</v>
      </c>
      <c r="AX159" s="9">
        <f t="shared" si="93"/>
        <v>0</v>
      </c>
      <c r="AY159" s="9">
        <f t="shared" si="93"/>
        <v>0</v>
      </c>
      <c r="AZ159" s="9">
        <f t="shared" si="94"/>
        <v>0</v>
      </c>
      <c r="BA159" s="9">
        <f t="shared" si="94"/>
        <v>0</v>
      </c>
      <c r="BB159" s="9">
        <f t="shared" si="94"/>
        <v>0</v>
      </c>
      <c r="BC159" s="9">
        <f t="shared" ref="BC159:BF160" si="101">SUM(BC78,BC82,BC86,BC90)</f>
        <v>0</v>
      </c>
      <c r="BD159" s="9">
        <f t="shared" si="101"/>
        <v>0</v>
      </c>
      <c r="BE159" s="9">
        <f t="shared" si="101"/>
        <v>0</v>
      </c>
      <c r="BF159" s="9">
        <f t="shared" si="101"/>
        <v>0</v>
      </c>
      <c r="BG159" s="9"/>
      <c r="BH159" s="9"/>
      <c r="BI159" s="9"/>
      <c r="BJ159" s="31"/>
      <c r="BK159" s="76"/>
      <c r="BL159" s="9"/>
      <c r="BM159" s="9"/>
      <c r="BN159" s="31"/>
      <c r="BO159" s="9"/>
      <c r="BP159" s="9"/>
      <c r="BQ159" s="9"/>
      <c r="CE159" s="9">
        <f>SUM(AT159:AW159)</f>
        <v>0</v>
      </c>
      <c r="CG159" s="9">
        <f>SUM(AX159:BA159)</f>
        <v>0</v>
      </c>
      <c r="CH159" s="12" t="e">
        <f>(CG159-CE159)/CE159</f>
        <v>#DIV/0!</v>
      </c>
      <c r="CI159" s="9">
        <f>SUM(BB159:BE159)</f>
        <v>0</v>
      </c>
      <c r="CJ159" s="12"/>
      <c r="CK159" s="9">
        <f>SUM(BD159:BG159)</f>
        <v>0</v>
      </c>
      <c r="CL159" s="12"/>
      <c r="CM159" s="9">
        <f t="shared" si="55"/>
        <v>0</v>
      </c>
    </row>
    <row r="160" spans="1:91" x14ac:dyDescent="0.25">
      <c r="D160" s="3" t="s">
        <v>19</v>
      </c>
      <c r="E160" s="4" t="s">
        <v>20</v>
      </c>
      <c r="F160" s="9">
        <f>SUM(F79,F83,F87,F91)</f>
        <v>87</v>
      </c>
      <c r="G160" s="9">
        <f t="shared" si="93"/>
        <v>87</v>
      </c>
      <c r="H160" s="9">
        <f t="shared" si="93"/>
        <v>89</v>
      </c>
      <c r="I160" s="9">
        <f t="shared" si="93"/>
        <v>89</v>
      </c>
      <c r="J160" s="9">
        <f t="shared" si="93"/>
        <v>81</v>
      </c>
      <c r="K160" s="9">
        <f t="shared" si="93"/>
        <v>81</v>
      </c>
      <c r="L160" s="9">
        <f t="shared" si="93"/>
        <v>82</v>
      </c>
      <c r="M160" s="9">
        <f t="shared" si="93"/>
        <v>80</v>
      </c>
      <c r="N160" s="9">
        <f t="shared" si="93"/>
        <v>81</v>
      </c>
      <c r="O160" s="9">
        <f t="shared" si="93"/>
        <v>82</v>
      </c>
      <c r="P160" s="9">
        <f t="shared" si="93"/>
        <v>83</v>
      </c>
      <c r="Q160" s="9">
        <f t="shared" si="93"/>
        <v>82</v>
      </c>
      <c r="R160" s="9">
        <f t="shared" si="93"/>
        <v>76</v>
      </c>
      <c r="S160" s="9">
        <f t="shared" si="93"/>
        <v>77</v>
      </c>
      <c r="T160" s="9">
        <f t="shared" si="93"/>
        <v>79</v>
      </c>
      <c r="U160" s="9">
        <f t="shared" si="93"/>
        <v>78</v>
      </c>
      <c r="V160" s="9">
        <f t="shared" si="93"/>
        <v>79</v>
      </c>
      <c r="W160" s="9">
        <f t="shared" si="93"/>
        <v>77</v>
      </c>
      <c r="X160" s="9">
        <f t="shared" si="93"/>
        <v>76</v>
      </c>
      <c r="Y160" s="9">
        <f t="shared" si="93"/>
        <v>76</v>
      </c>
      <c r="Z160" s="9">
        <f t="shared" si="93"/>
        <v>79</v>
      </c>
      <c r="AA160" s="9">
        <f t="shared" si="93"/>
        <v>78</v>
      </c>
      <c r="AB160" s="9">
        <f t="shared" si="93"/>
        <v>77</v>
      </c>
      <c r="AC160" s="9">
        <f t="shared" si="93"/>
        <v>78</v>
      </c>
      <c r="AD160" s="9">
        <f t="shared" si="93"/>
        <v>79</v>
      </c>
      <c r="AE160" s="9">
        <f t="shared" si="93"/>
        <v>78</v>
      </c>
      <c r="AF160" s="9">
        <f t="shared" si="93"/>
        <v>77</v>
      </c>
      <c r="AG160" s="9">
        <f t="shared" si="93"/>
        <v>77</v>
      </c>
      <c r="AH160" s="9">
        <f t="shared" si="93"/>
        <v>78</v>
      </c>
      <c r="AI160" s="9">
        <f t="shared" si="93"/>
        <v>76</v>
      </c>
      <c r="AJ160" s="9">
        <f t="shared" si="93"/>
        <v>73</v>
      </c>
      <c r="AK160" s="9">
        <f t="shared" si="93"/>
        <v>71</v>
      </c>
      <c r="AL160" s="9">
        <f t="shared" si="93"/>
        <v>75</v>
      </c>
      <c r="AM160" s="9">
        <f t="shared" si="93"/>
        <v>73</v>
      </c>
      <c r="AN160" s="9">
        <f t="shared" si="93"/>
        <v>70</v>
      </c>
      <c r="AO160" s="9">
        <f t="shared" si="93"/>
        <v>70</v>
      </c>
      <c r="AP160" s="9">
        <f t="shared" si="93"/>
        <v>70</v>
      </c>
      <c r="AQ160" s="9">
        <f t="shared" si="93"/>
        <v>68</v>
      </c>
      <c r="AR160" s="9">
        <f t="shared" si="93"/>
        <v>68</v>
      </c>
      <c r="AS160" s="9">
        <f t="shared" si="93"/>
        <v>54</v>
      </c>
      <c r="AT160" s="9">
        <f t="shared" si="93"/>
        <v>69</v>
      </c>
      <c r="AU160" s="9">
        <f t="shared" si="93"/>
        <v>65</v>
      </c>
      <c r="AV160" s="9">
        <f t="shared" si="93"/>
        <v>65</v>
      </c>
      <c r="AW160" s="9">
        <f t="shared" si="93"/>
        <v>69</v>
      </c>
      <c r="AX160" s="9">
        <f t="shared" si="93"/>
        <v>66</v>
      </c>
      <c r="AY160" s="9">
        <f t="shared" si="93"/>
        <v>65</v>
      </c>
      <c r="AZ160" s="9">
        <f t="shared" si="94"/>
        <v>63</v>
      </c>
      <c r="BA160" s="9">
        <f t="shared" si="94"/>
        <v>64</v>
      </c>
      <c r="BB160" s="9">
        <f t="shared" si="94"/>
        <v>66</v>
      </c>
      <c r="BC160" s="9">
        <f t="shared" si="101"/>
        <v>66</v>
      </c>
      <c r="BD160" s="9">
        <f t="shared" si="101"/>
        <v>61</v>
      </c>
      <c r="BE160" s="9">
        <f t="shared" si="101"/>
        <v>64</v>
      </c>
      <c r="BF160" s="9">
        <f t="shared" si="101"/>
        <v>61</v>
      </c>
      <c r="BG160" s="9">
        <f t="shared" ref="BG160:BO160" si="102">SUM(BG79,BG83,BG87,BG91)</f>
        <v>62</v>
      </c>
      <c r="BH160" s="9">
        <f t="shared" si="102"/>
        <v>60</v>
      </c>
      <c r="BI160" s="9">
        <f t="shared" si="102"/>
        <v>58</v>
      </c>
      <c r="BJ160" s="31">
        <f t="shared" si="102"/>
        <v>59</v>
      </c>
      <c r="BK160" s="76">
        <f t="shared" si="102"/>
        <v>60</v>
      </c>
      <c r="BL160" s="9">
        <f t="shared" si="102"/>
        <v>61</v>
      </c>
      <c r="BM160" s="9">
        <f t="shared" si="102"/>
        <v>59</v>
      </c>
      <c r="BN160" s="31">
        <f t="shared" si="102"/>
        <v>55</v>
      </c>
      <c r="BO160" s="9">
        <f t="shared" si="102"/>
        <v>56</v>
      </c>
      <c r="BP160" s="9">
        <f t="shared" ref="BP160" si="103">SUM(BP79,BP83,BP87,BP91)</f>
        <v>56</v>
      </c>
      <c r="BQ160" s="9"/>
      <c r="CE160" s="9">
        <f>SUM(AT157:AW157)</f>
        <v>421374700</v>
      </c>
      <c r="CG160" s="9">
        <f>SUM(AX157:BA157)</f>
        <v>375422000</v>
      </c>
      <c r="CH160" s="12">
        <f>(CG157-CE157)/CE157</f>
        <v>-0.10905424554440502</v>
      </c>
      <c r="CI160" s="9">
        <f>SUM(BB157:BE157)</f>
        <v>358125000</v>
      </c>
      <c r="CJ160" s="12"/>
      <c r="CK160" s="9">
        <f>SUM(BD157:BG157)</f>
        <v>331335400</v>
      </c>
      <c r="CL160" s="12"/>
      <c r="CM160" s="9">
        <f t="shared" si="55"/>
        <v>239</v>
      </c>
    </row>
    <row r="161" spans="1:92" x14ac:dyDescent="0.25">
      <c r="D161" s="3" t="s">
        <v>65</v>
      </c>
      <c r="F161" s="9">
        <f t="shared" ref="F161:AC161" si="104">(F158/$AD158*100)</f>
        <v>68.163565787712486</v>
      </c>
      <c r="G161" s="9">
        <f t="shared" si="104"/>
        <v>68.91982331682506</v>
      </c>
      <c r="H161" s="9">
        <f t="shared" si="104"/>
        <v>64.732521304600013</v>
      </c>
      <c r="I161" s="9">
        <f t="shared" si="104"/>
        <v>62.149199125507515</v>
      </c>
      <c r="J161" s="9">
        <f t="shared" si="104"/>
        <v>66.64435818498194</v>
      </c>
      <c r="K161" s="9">
        <f t="shared" si="104"/>
        <v>68.043099986614905</v>
      </c>
      <c r="L161" s="9">
        <f t="shared" si="104"/>
        <v>63.235622183554185</v>
      </c>
      <c r="M161" s="9">
        <f t="shared" si="104"/>
        <v>62.608753848213098</v>
      </c>
      <c r="N161" s="9">
        <f t="shared" si="104"/>
        <v>70.597421139517252</v>
      </c>
      <c r="O161" s="9">
        <f t="shared" si="104"/>
        <v>74.590639361085081</v>
      </c>
      <c r="P161" s="9">
        <f t="shared" si="104"/>
        <v>70.247177977066883</v>
      </c>
      <c r="Q161" s="9">
        <f t="shared" si="104"/>
        <v>73.876767947173519</v>
      </c>
      <c r="R161" s="9">
        <f t="shared" si="104"/>
        <v>74.345246062552988</v>
      </c>
      <c r="S161" s="9">
        <f t="shared" si="104"/>
        <v>78.014991299692142</v>
      </c>
      <c r="T161" s="9">
        <f t="shared" si="104"/>
        <v>71.895774773568917</v>
      </c>
      <c r="U161" s="9">
        <f t="shared" si="104"/>
        <v>69.591308615535624</v>
      </c>
      <c r="V161" s="9">
        <f t="shared" si="104"/>
        <v>89.793869629233029</v>
      </c>
      <c r="W161" s="9">
        <f t="shared" si="104"/>
        <v>86.684067282380767</v>
      </c>
      <c r="X161" s="9">
        <f t="shared" si="104"/>
        <v>83.543033061169865</v>
      </c>
      <c r="Y161" s="9">
        <f t="shared" si="104"/>
        <v>85.843037522866197</v>
      </c>
      <c r="Z161" s="9">
        <f t="shared" si="104"/>
        <v>94.962744835586491</v>
      </c>
      <c r="AA161" s="9">
        <f t="shared" si="104"/>
        <v>91.442466425735063</v>
      </c>
      <c r="AB161" s="9">
        <f t="shared" si="104"/>
        <v>94.146254405925134</v>
      </c>
      <c r="AC161" s="9">
        <f t="shared" si="104"/>
        <v>90.81113639405703</v>
      </c>
      <c r="AD161" s="9">
        <f>(AD158/$AD158*100)</f>
        <v>100</v>
      </c>
      <c r="AE161" s="9">
        <f t="shared" ref="AE161:BI161" si="105">(AE158/$AD158*100)</f>
        <v>95.194753045107745</v>
      </c>
      <c r="AF161" s="9">
        <f t="shared" si="105"/>
        <v>91.330924017311375</v>
      </c>
      <c r="AG161" s="9">
        <f t="shared" si="105"/>
        <v>76.892874670949894</v>
      </c>
      <c r="AH161" s="9">
        <f t="shared" si="105"/>
        <v>57.370722348636946</v>
      </c>
      <c r="AI161" s="9">
        <f t="shared" si="105"/>
        <v>43.71123901307277</v>
      </c>
      <c r="AJ161" s="9">
        <f t="shared" si="105"/>
        <v>39.184848079239728</v>
      </c>
      <c r="AK161" s="9">
        <f t="shared" si="105"/>
        <v>43.008521840003574</v>
      </c>
      <c r="AL161" s="9">
        <f t="shared" si="105"/>
        <v>58.026591710168205</v>
      </c>
      <c r="AM161" s="9">
        <f t="shared" si="105"/>
        <v>63.231160487217238</v>
      </c>
      <c r="AN161" s="9">
        <f t="shared" si="105"/>
        <v>64.848525409360633</v>
      </c>
      <c r="AO161" s="9">
        <f t="shared" si="105"/>
        <v>70.561727568821667</v>
      </c>
      <c r="AP161" s="9">
        <f t="shared" si="105"/>
        <v>83.844197563913809</v>
      </c>
      <c r="AQ161" s="9">
        <f t="shared" si="105"/>
        <v>84.094052558782849</v>
      </c>
      <c r="AR161" s="9">
        <f t="shared" si="105"/>
        <v>81.419265604782936</v>
      </c>
      <c r="AS161" s="9">
        <f t="shared" si="105"/>
        <v>80.89501628519163</v>
      </c>
      <c r="AT161" s="9">
        <f t="shared" si="105"/>
        <v>86.521215366082188</v>
      </c>
      <c r="AU161" s="9">
        <f t="shared" si="105"/>
        <v>76.373087047695535</v>
      </c>
      <c r="AV161" s="9">
        <f t="shared" si="105"/>
        <v>66.456966938830135</v>
      </c>
      <c r="AW161" s="9">
        <f t="shared" si="105"/>
        <v>59.996430642930441</v>
      </c>
      <c r="AX161" s="9">
        <f t="shared" si="105"/>
        <v>62.996921429527511</v>
      </c>
      <c r="AY161" s="9">
        <f t="shared" si="105"/>
        <v>65.763173158434839</v>
      </c>
      <c r="AZ161" s="9">
        <f t="shared" si="105"/>
        <v>63.059385178244767</v>
      </c>
      <c r="BA161" s="9">
        <f t="shared" si="105"/>
        <v>62.227278811404098</v>
      </c>
      <c r="BB161" s="9">
        <f t="shared" si="105"/>
        <v>73.649221433989197</v>
      </c>
      <c r="BC161" s="9">
        <f t="shared" si="105"/>
        <v>78.82032748851114</v>
      </c>
      <c r="BD161" s="9">
        <f t="shared" si="105"/>
        <v>58.350064694596881</v>
      </c>
      <c r="BE161" s="9">
        <f t="shared" si="105"/>
        <v>59.010395752465087</v>
      </c>
      <c r="BF161" s="9">
        <f t="shared" si="105"/>
        <v>64.90875830990943</v>
      </c>
      <c r="BG161" s="9">
        <f t="shared" si="105"/>
        <v>59.983045553919602</v>
      </c>
      <c r="BH161" s="9">
        <f t="shared" si="105"/>
        <v>59.530183375719446</v>
      </c>
      <c r="BI161" s="9">
        <f t="shared" si="105"/>
        <v>56.48284477758444</v>
      </c>
      <c r="BJ161" s="31">
        <f t="shared" ref="BJ161:BO161" si="106">(BJ158/$AD158*100)</f>
        <v>68.924285013162006</v>
      </c>
      <c r="BK161" s="76">
        <f t="shared" si="106"/>
        <v>64.09672957658502</v>
      </c>
      <c r="BL161" s="9">
        <f t="shared" si="106"/>
        <v>53.741132378530324</v>
      </c>
      <c r="BM161" s="9">
        <f t="shared" si="106"/>
        <v>55.938517824476861</v>
      </c>
      <c r="BN161" s="31">
        <f t="shared" si="106"/>
        <v>64.719136215589174</v>
      </c>
      <c r="BO161" s="9">
        <f t="shared" si="106"/>
        <v>71.525453977602282</v>
      </c>
      <c r="BP161" s="9">
        <f t="shared" ref="BP161" si="107">(BP158/$AD158*100)</f>
        <v>65.892562352206312</v>
      </c>
      <c r="BQ161" s="9"/>
      <c r="CL161" s="57"/>
      <c r="CM161" s="9">
        <f t="shared" si="55"/>
        <v>242.70066479275422</v>
      </c>
    </row>
    <row r="162" spans="1:92" x14ac:dyDescent="0.25">
      <c r="C162" t="s">
        <v>75</v>
      </c>
      <c r="D162" s="3" t="s">
        <v>14</v>
      </c>
      <c r="E162" s="4" t="s">
        <v>15</v>
      </c>
      <c r="F162" s="9">
        <f>AVERAGE(F157:I157)</f>
        <v>67618500</v>
      </c>
      <c r="G162" s="9">
        <f t="shared" ref="G162:I163" si="108">F162</f>
        <v>67618500</v>
      </c>
      <c r="H162" s="9">
        <f t="shared" si="108"/>
        <v>67618500</v>
      </c>
      <c r="I162" s="9">
        <f t="shared" si="108"/>
        <v>67618500</v>
      </c>
      <c r="J162" s="9">
        <f>AVERAGE(J157:M157)</f>
        <v>66107000</v>
      </c>
      <c r="K162" s="9">
        <f t="shared" ref="K162:M163" si="109">J162</f>
        <v>66107000</v>
      </c>
      <c r="L162" s="9">
        <f t="shared" si="109"/>
        <v>66107000</v>
      </c>
      <c r="M162" s="9">
        <f t="shared" si="109"/>
        <v>66107000</v>
      </c>
      <c r="N162" s="9">
        <f>AVERAGE(N157:Q157)</f>
        <v>81158250</v>
      </c>
      <c r="O162" s="9">
        <f t="shared" ref="O162:Q163" si="110">N162</f>
        <v>81158250</v>
      </c>
      <c r="P162" s="9">
        <f t="shared" si="110"/>
        <v>81158250</v>
      </c>
      <c r="Q162" s="9">
        <f t="shared" si="110"/>
        <v>81158250</v>
      </c>
      <c r="R162" s="9">
        <f>AVERAGE(R157:U157)</f>
        <v>88575750</v>
      </c>
      <c r="S162" s="9">
        <f t="shared" ref="S162:U163" si="111">R162</f>
        <v>88575750</v>
      </c>
      <c r="T162" s="9">
        <f t="shared" si="111"/>
        <v>88575750</v>
      </c>
      <c r="U162" s="9">
        <f t="shared" si="111"/>
        <v>88575750</v>
      </c>
      <c r="V162" s="9">
        <f>AVERAGE(V157:Y157)</f>
        <v>122654000</v>
      </c>
      <c r="W162" s="9">
        <f t="shared" ref="W162:Y163" si="112">V162</f>
        <v>122654000</v>
      </c>
      <c r="X162" s="9">
        <f t="shared" si="112"/>
        <v>122654000</v>
      </c>
      <c r="Y162" s="9">
        <f t="shared" si="112"/>
        <v>122654000</v>
      </c>
      <c r="Z162" s="9">
        <f>AVERAGE(Z157:AC157)</f>
        <v>136781250</v>
      </c>
      <c r="AA162" s="9">
        <f t="shared" ref="AA162:AC163" si="113">Z162</f>
        <v>136781250</v>
      </c>
      <c r="AB162" s="9">
        <f t="shared" si="113"/>
        <v>136781250</v>
      </c>
      <c r="AC162" s="9">
        <f t="shared" si="113"/>
        <v>136781250</v>
      </c>
      <c r="AD162" s="9">
        <f>AVERAGE(AD157:AG157)</f>
        <v>134846500</v>
      </c>
      <c r="AE162" s="9">
        <f t="shared" ref="AE162:AG163" si="114">AD162</f>
        <v>134846500</v>
      </c>
      <c r="AF162" s="9">
        <f t="shared" si="114"/>
        <v>134846500</v>
      </c>
      <c r="AG162" s="9">
        <f t="shared" si="114"/>
        <v>134846500</v>
      </c>
      <c r="AH162" s="9">
        <f>AVERAGE(AH157:AK157)</f>
        <v>71633500</v>
      </c>
      <c r="AI162" s="9">
        <f t="shared" ref="AI162:AK163" si="115">AH162</f>
        <v>71633500</v>
      </c>
      <c r="AJ162" s="9">
        <f t="shared" si="115"/>
        <v>71633500</v>
      </c>
      <c r="AK162" s="9">
        <f t="shared" si="115"/>
        <v>71633500</v>
      </c>
      <c r="AL162" s="9">
        <f>AVERAGE(AL157:AO157)</f>
        <v>91444750</v>
      </c>
      <c r="AM162" s="9">
        <f t="shared" ref="AM162:AO163" si="116">AL162</f>
        <v>91444750</v>
      </c>
      <c r="AN162" s="9">
        <f t="shared" si="116"/>
        <v>91444750</v>
      </c>
      <c r="AO162" s="9">
        <f t="shared" si="116"/>
        <v>91444750</v>
      </c>
      <c r="AP162" s="9">
        <f>AVERAGE(AP157:AS157)</f>
        <v>116952250</v>
      </c>
      <c r="AQ162" s="9">
        <f t="shared" ref="AQ162:AS163" si="117">AP162</f>
        <v>116952250</v>
      </c>
      <c r="AR162" s="9">
        <f t="shared" si="117"/>
        <v>116952250</v>
      </c>
      <c r="AS162" s="9">
        <f t="shared" si="117"/>
        <v>116952250</v>
      </c>
      <c r="AT162" s="9">
        <f>AVERAGE(AT157:AW157)</f>
        <v>105343675</v>
      </c>
      <c r="AU162" s="9">
        <f t="shared" ref="AU162:AW163" si="118">AT162</f>
        <v>105343675</v>
      </c>
      <c r="AV162" s="9">
        <f t="shared" si="118"/>
        <v>105343675</v>
      </c>
      <c r="AW162" s="9">
        <f t="shared" si="118"/>
        <v>105343675</v>
      </c>
      <c r="AX162" s="9">
        <f>AVERAGE(AX157:BA157)</f>
        <v>93855500</v>
      </c>
      <c r="AY162" s="9">
        <f t="shared" ref="AY162:BA163" si="119">AX162</f>
        <v>93855500</v>
      </c>
      <c r="AZ162" s="9">
        <f t="shared" si="119"/>
        <v>93855500</v>
      </c>
      <c r="BA162" s="9">
        <f t="shared" si="119"/>
        <v>93855500</v>
      </c>
      <c r="BB162" s="9">
        <f>AVERAGE(BB157:BE157)</f>
        <v>89531250</v>
      </c>
      <c r="BC162" s="9">
        <f t="shared" ref="BC162:BE163" si="120">BB162</f>
        <v>89531250</v>
      </c>
      <c r="BD162" s="9">
        <f t="shared" si="120"/>
        <v>89531250</v>
      </c>
      <c r="BE162" s="9">
        <f t="shared" si="120"/>
        <v>89531250</v>
      </c>
      <c r="BF162" s="9">
        <f>AVERAGE(BF157:BI157)</f>
        <v>83056600</v>
      </c>
      <c r="BG162" s="9">
        <f t="shared" ref="BG162:BI163" si="121">BF162</f>
        <v>83056600</v>
      </c>
      <c r="BH162" s="9">
        <f t="shared" si="121"/>
        <v>83056600</v>
      </c>
      <c r="BI162" s="9">
        <f t="shared" si="121"/>
        <v>83056600</v>
      </c>
      <c r="BJ162" s="31">
        <f>AVERAGE(BJ157:BM157)</f>
        <v>78163750</v>
      </c>
      <c r="BK162" s="76">
        <f t="shared" ref="BK162:BM163" si="122">BJ162</f>
        <v>78163750</v>
      </c>
      <c r="BL162" s="9">
        <f t="shared" si="122"/>
        <v>78163750</v>
      </c>
      <c r="BM162" s="9">
        <f t="shared" si="122"/>
        <v>78163750</v>
      </c>
      <c r="BN162" s="31">
        <f>AVERAGE(BN157:BO157)</f>
        <v>85150500</v>
      </c>
      <c r="BO162" s="9">
        <f>BN162</f>
        <v>85150500</v>
      </c>
      <c r="BP162" s="9">
        <f>BO162</f>
        <v>85150500</v>
      </c>
      <c r="BQ162" s="9"/>
      <c r="CL162" s="57"/>
      <c r="CM162" s="9">
        <f t="shared" si="55"/>
        <v>312655000</v>
      </c>
    </row>
    <row r="163" spans="1:92" x14ac:dyDescent="0.25">
      <c r="D163" s="3" t="s">
        <v>16</v>
      </c>
      <c r="E163" s="4" t="s">
        <v>17</v>
      </c>
      <c r="F163" s="9">
        <f>AVERAGE(F158:I158)</f>
        <v>29581.25</v>
      </c>
      <c r="G163" s="9">
        <f t="shared" si="108"/>
        <v>29581.25</v>
      </c>
      <c r="H163" s="9">
        <f t="shared" si="108"/>
        <v>29581.25</v>
      </c>
      <c r="I163" s="9">
        <f t="shared" si="108"/>
        <v>29581.25</v>
      </c>
      <c r="J163" s="9">
        <f>AVERAGE(J158:M158)</f>
        <v>29196.5</v>
      </c>
      <c r="K163" s="9">
        <f t="shared" si="109"/>
        <v>29196.5</v>
      </c>
      <c r="L163" s="9">
        <f t="shared" si="109"/>
        <v>29196.5</v>
      </c>
      <c r="M163" s="9">
        <f t="shared" si="109"/>
        <v>29196.5</v>
      </c>
      <c r="N163" s="9">
        <f>AVERAGE(N158:Q158)</f>
        <v>32421.75</v>
      </c>
      <c r="O163" s="9">
        <f t="shared" si="110"/>
        <v>32421.75</v>
      </c>
      <c r="P163" s="9">
        <f t="shared" si="110"/>
        <v>32421.75</v>
      </c>
      <c r="Q163" s="9">
        <f t="shared" si="110"/>
        <v>32421.75</v>
      </c>
      <c r="R163" s="9">
        <f>AVERAGE(R158:U158)</f>
        <v>32930</v>
      </c>
      <c r="S163" s="9">
        <f t="shared" si="111"/>
        <v>32930</v>
      </c>
      <c r="T163" s="9">
        <f t="shared" si="111"/>
        <v>32930</v>
      </c>
      <c r="U163" s="9">
        <f t="shared" si="111"/>
        <v>32930</v>
      </c>
      <c r="V163" s="9">
        <f>AVERAGE(V158:Y158)</f>
        <v>38759.25</v>
      </c>
      <c r="W163" s="9">
        <f t="shared" si="112"/>
        <v>38759.25</v>
      </c>
      <c r="X163" s="9">
        <f t="shared" si="112"/>
        <v>38759.25</v>
      </c>
      <c r="Y163" s="9">
        <f t="shared" si="112"/>
        <v>38759.25</v>
      </c>
      <c r="Z163" s="9">
        <f>AVERAGE(Z158:AC158)</f>
        <v>41616.75</v>
      </c>
      <c r="AA163" s="9">
        <f t="shared" si="113"/>
        <v>41616.75</v>
      </c>
      <c r="AB163" s="9">
        <f t="shared" si="113"/>
        <v>41616.75</v>
      </c>
      <c r="AC163" s="9">
        <f t="shared" si="113"/>
        <v>41616.75</v>
      </c>
      <c r="AD163" s="9">
        <f>AVERAGE(AD158:AG158)</f>
        <v>40726.5</v>
      </c>
      <c r="AE163" s="9">
        <f t="shared" si="114"/>
        <v>40726.5</v>
      </c>
      <c r="AF163" s="9">
        <f t="shared" si="114"/>
        <v>40726.5</v>
      </c>
      <c r="AG163" s="9">
        <f t="shared" si="114"/>
        <v>40726.5</v>
      </c>
      <c r="AH163" s="9">
        <f>AVERAGE(AH158:AK158)</f>
        <v>20538.75</v>
      </c>
      <c r="AI163" s="9">
        <f t="shared" si="115"/>
        <v>20538.75</v>
      </c>
      <c r="AJ163" s="9">
        <f t="shared" si="115"/>
        <v>20538.75</v>
      </c>
      <c r="AK163" s="9">
        <f t="shared" si="115"/>
        <v>20538.75</v>
      </c>
      <c r="AL163" s="9">
        <f>AVERAGE(AL158:AO158)</f>
        <v>28763.5</v>
      </c>
      <c r="AM163" s="9">
        <f t="shared" si="116"/>
        <v>28763.5</v>
      </c>
      <c r="AN163" s="9">
        <f t="shared" si="116"/>
        <v>28763.5</v>
      </c>
      <c r="AO163" s="9">
        <f t="shared" si="116"/>
        <v>28763.5</v>
      </c>
      <c r="AP163" s="9">
        <f>AVERAGE(AP158:AS158)</f>
        <v>37009.75</v>
      </c>
      <c r="AQ163" s="9">
        <f t="shared" si="117"/>
        <v>37009.75</v>
      </c>
      <c r="AR163" s="9">
        <f t="shared" si="117"/>
        <v>37009.75</v>
      </c>
      <c r="AS163" s="9">
        <f t="shared" si="117"/>
        <v>37009.75</v>
      </c>
      <c r="AT163" s="9">
        <f>AVERAGE(AT158:AW158)</f>
        <v>32425.75</v>
      </c>
      <c r="AU163" s="9">
        <f t="shared" si="118"/>
        <v>32425.75</v>
      </c>
      <c r="AV163" s="9">
        <f t="shared" si="118"/>
        <v>32425.75</v>
      </c>
      <c r="AW163" s="9">
        <f t="shared" si="118"/>
        <v>32425.75</v>
      </c>
      <c r="AX163" s="9">
        <f>AVERAGE(AX158:BA158)</f>
        <v>28469.75</v>
      </c>
      <c r="AY163" s="9">
        <f t="shared" si="119"/>
        <v>28469.75</v>
      </c>
      <c r="AZ163" s="9">
        <f t="shared" si="119"/>
        <v>28469.75</v>
      </c>
      <c r="BA163" s="9">
        <f t="shared" si="119"/>
        <v>28469.75</v>
      </c>
      <c r="BB163" s="9">
        <f>AVERAGE(BB158:BE158)</f>
        <v>30238.5</v>
      </c>
      <c r="BC163" s="9">
        <f t="shared" si="120"/>
        <v>30238.5</v>
      </c>
      <c r="BD163" s="9">
        <f t="shared" si="120"/>
        <v>30238.5</v>
      </c>
      <c r="BE163" s="9">
        <f t="shared" si="120"/>
        <v>30238.5</v>
      </c>
      <c r="BF163" s="9">
        <f>AVERAGE(BF158:BI158)</f>
        <v>26997</v>
      </c>
      <c r="BG163" s="9">
        <f t="shared" si="121"/>
        <v>26997</v>
      </c>
      <c r="BH163" s="9">
        <f t="shared" si="121"/>
        <v>26997</v>
      </c>
      <c r="BI163" s="9">
        <f t="shared" si="121"/>
        <v>26997</v>
      </c>
      <c r="BJ163" s="31">
        <f>AVERAGE(BJ158:BM158)</f>
        <v>27198.25</v>
      </c>
      <c r="BK163" s="76">
        <f t="shared" si="122"/>
        <v>27198.25</v>
      </c>
      <c r="BL163" s="9">
        <f t="shared" si="122"/>
        <v>27198.25</v>
      </c>
      <c r="BM163" s="9">
        <f t="shared" si="122"/>
        <v>27198.25</v>
      </c>
      <c r="BN163" s="31">
        <f>AVERAGE(BN158:BO158)</f>
        <v>30536.5</v>
      </c>
      <c r="BO163" s="9">
        <f>BN163</f>
        <v>30536.5</v>
      </c>
      <c r="BP163" s="9">
        <f>BO163</f>
        <v>30536.5</v>
      </c>
      <c r="BQ163" s="9"/>
      <c r="CL163" s="57"/>
      <c r="CM163" s="9">
        <f t="shared" si="55"/>
        <v>108793</v>
      </c>
    </row>
    <row r="164" spans="1:92" x14ac:dyDescent="0.25">
      <c r="C164" s="35"/>
      <c r="BL164" s="69"/>
      <c r="BM164" s="81"/>
      <c r="BO164" s="91"/>
      <c r="BP164" s="106"/>
      <c r="CE164" s="9">
        <f>SUM(CE61,CE33)</f>
        <v>1052319</v>
      </c>
      <c r="CF164" s="19">
        <f>CE164/CE$170</f>
        <v>0.41612452429082558</v>
      </c>
      <c r="CG164" s="9">
        <f>SUM(CG61,CG33)</f>
        <v>1125322</v>
      </c>
      <c r="CH164" s="19">
        <f>CG164/CG$170</f>
        <v>0.4255601889476015</v>
      </c>
      <c r="CI164" s="9">
        <f>SUM(CI61,CI33)</f>
        <v>1082032</v>
      </c>
      <c r="CJ164" s="19">
        <f>CI164/CI$170</f>
        <v>0.41781991721849832</v>
      </c>
      <c r="CK164" s="9">
        <f>SUM(CK61,CK33)</f>
        <v>1123137</v>
      </c>
      <c r="CL164" s="19">
        <f>CK164/CK$170</f>
        <v>0.44868084745992926</v>
      </c>
      <c r="CM164" s="9">
        <f>SUM(CM61,CM33)</f>
        <v>1102351</v>
      </c>
      <c r="CN164" s="19">
        <f>CM164/CM$170</f>
        <v>0.44769449827883379</v>
      </c>
    </row>
    <row r="165" spans="1:92" x14ac:dyDescent="0.25">
      <c r="A165" s="68" t="s">
        <v>57</v>
      </c>
      <c r="C165" s="35"/>
      <c r="AX165" s="19">
        <f t="shared" ref="AX165:BD165" si="123">(AX157-AW157)/AW157</f>
        <v>6.5037111701640241E-2</v>
      </c>
      <c r="AY165" s="19">
        <f t="shared" si="123"/>
        <v>2.8661461358112324E-2</v>
      </c>
      <c r="AZ165" s="19">
        <f t="shared" si="123"/>
        <v>1.4720796261252313E-2</v>
      </c>
      <c r="BA165" s="19">
        <f t="shared" si="123"/>
        <v>-7.5390242645922409E-2</v>
      </c>
      <c r="BB165" s="19">
        <f t="shared" si="123"/>
        <v>0.13586217655842564</v>
      </c>
      <c r="BC165" s="19">
        <f t="shared" si="123"/>
        <v>-8.5254586480918281E-3</v>
      </c>
      <c r="BD165" s="19">
        <f t="shared" si="123"/>
        <v>-0.26668051968613016</v>
      </c>
      <c r="BE165" s="19"/>
      <c r="BF165" s="19"/>
      <c r="BG165" s="19"/>
      <c r="BH165" s="19"/>
      <c r="BI165" s="19"/>
      <c r="BJ165" s="99"/>
      <c r="BK165" s="78"/>
      <c r="BL165" s="19"/>
      <c r="BM165" s="19"/>
      <c r="BN165" s="99"/>
      <c r="BO165" s="19"/>
      <c r="BP165" s="19"/>
      <c r="BQ165" s="19"/>
      <c r="CE165" s="9">
        <f>SUM(CE73,CE41,CE37)</f>
        <v>262804</v>
      </c>
      <c r="CF165" s="19">
        <f t="shared" ref="CF165:CL168" si="124">CE165/CE$170</f>
        <v>0.10392208967216797</v>
      </c>
      <c r="CG165" s="9">
        <f>SUM(CG73,CG41,CG37)</f>
        <v>278936</v>
      </c>
      <c r="CH165" s="19">
        <f t="shared" si="124"/>
        <v>0.10548452519748851</v>
      </c>
      <c r="CI165" s="9">
        <f>SUM(CI73,CI41,CI37)</f>
        <v>289870</v>
      </c>
      <c r="CJ165" s="19">
        <f t="shared" si="124"/>
        <v>0.11193149500580954</v>
      </c>
      <c r="CK165" s="9">
        <f>SUM(CK73,CK41,CK37)</f>
        <v>248264</v>
      </c>
      <c r="CL165" s="19">
        <f t="shared" si="124"/>
        <v>9.9178730567857601E-2</v>
      </c>
      <c r="CM165" s="9">
        <f>SUM(CM73,CM41,CM37)</f>
        <v>267414</v>
      </c>
      <c r="CN165" s="19">
        <f>CM165/CM$170</f>
        <v>0.1086040440501583</v>
      </c>
    </row>
    <row r="166" spans="1:92" x14ac:dyDescent="0.25">
      <c r="A166" s="68" t="s">
        <v>58</v>
      </c>
      <c r="C166" s="35"/>
      <c r="AX166" s="19">
        <f t="shared" ref="AX166:BF166" si="125">(AX161-AW161)/AW161</f>
        <v>5.001115490443974E-2</v>
      </c>
      <c r="AY166" s="19">
        <f t="shared" si="125"/>
        <v>4.3910903360600544E-2</v>
      </c>
      <c r="AZ166" s="19">
        <f t="shared" si="125"/>
        <v>-4.1114013365446636E-2</v>
      </c>
      <c r="BA166" s="19">
        <f t="shared" si="125"/>
        <v>-1.3195599108501025E-2</v>
      </c>
      <c r="BB166" s="19">
        <f t="shared" si="125"/>
        <v>0.18355201835520171</v>
      </c>
      <c r="BC166" s="19">
        <f t="shared" si="125"/>
        <v>7.021263706306434E-2</v>
      </c>
      <c r="BD166" s="19">
        <f t="shared" si="125"/>
        <v>-0.25970791350617017</v>
      </c>
      <c r="BE166" s="19">
        <f t="shared" si="125"/>
        <v>1.1316715094051149E-2</v>
      </c>
      <c r="BF166" s="19">
        <f t="shared" si="125"/>
        <v>9.9954634810222348E-2</v>
      </c>
      <c r="BG166" s="19">
        <f t="shared" ref="BG166:BM166" si="126">(BG161-BF161)/BF161</f>
        <v>-7.5886719824030807E-2</v>
      </c>
      <c r="BH166" s="19">
        <f t="shared" si="126"/>
        <v>-7.5498363582267979E-3</v>
      </c>
      <c r="BI166" s="19">
        <f t="shared" si="126"/>
        <v>-5.1189807007682143E-2</v>
      </c>
      <c r="BJ166" s="99">
        <f t="shared" si="126"/>
        <v>0.22026936292902563</v>
      </c>
      <c r="BK166" s="78">
        <f t="shared" si="126"/>
        <v>-7.0041429311237691E-2</v>
      </c>
      <c r="BL166" s="19">
        <f t="shared" si="126"/>
        <v>-0.16156202143950987</v>
      </c>
      <c r="BM166" s="19">
        <f t="shared" si="126"/>
        <v>4.0888335408883134E-2</v>
      </c>
      <c r="BN166" s="99">
        <f>(BN161-BM161)/BM161</f>
        <v>0.15696909272183474</v>
      </c>
      <c r="BO166" s="19">
        <f>(BO161-BN161)/BN161</f>
        <v>0.10516700561855832</v>
      </c>
      <c r="BP166" s="19">
        <f>(BP161-BO161)/BO161</f>
        <v>-7.8753664774499341E-2</v>
      </c>
      <c r="BQ166" s="19"/>
      <c r="BR166" s="19">
        <f>((BJ157+BK157+BL157)-(BF157+BG157+BH157))/(BF157+BG157+BH157)</f>
        <v>-6.1714636131796702E-2</v>
      </c>
      <c r="CE166" s="9">
        <f>SUM(CE165,CE117,CE113,CE109,CE105,CE101,CE89,CE85,CE81,CE77,CE45,CE25,CE21,CE17,CE13,CE9)</f>
        <v>982828</v>
      </c>
      <c r="CF166" s="19">
        <f t="shared" si="124"/>
        <v>0.388645300483697</v>
      </c>
      <c r="CG166" s="9">
        <f>SUM(CG165,CG117,CG113,CG109,CG105,CG101,CG89,CG85,CG81,CG77,CG45,CG25,CG21,CG17,CG13,CG9)</f>
        <v>1014826</v>
      </c>
      <c r="CH166" s="19">
        <f t="shared" si="124"/>
        <v>0.38377419468288954</v>
      </c>
      <c r="CI166" s="9">
        <f>SUM(CI165,CI117,CI113,CI109,CI105,CI101,CI89,CI85,CI81,CI77,CI45,CI25,CI21,CI17,CI13,CI9)</f>
        <v>980830</v>
      </c>
      <c r="CJ166" s="19">
        <f t="shared" si="124"/>
        <v>0.37874139526873485</v>
      </c>
      <c r="CK166" s="9">
        <f>SUM(CK165,CK117,CK113,CK109,CK105,CK101,CK89,CK85,CK81,CK77,CK45,CK25,CK21,CK17,CK13,CK9)</f>
        <v>894323</v>
      </c>
      <c r="CL166" s="19">
        <f t="shared" si="124"/>
        <v>0.35727217743063072</v>
      </c>
      <c r="CM166" s="9">
        <f>SUM(CM165,CM117,CM113,CM109,CM105,CM101,CM89,CM85,CM81,CM77,CM45,CM25,CM21,CM17,CM13,CM9)</f>
        <v>857859</v>
      </c>
      <c r="CN166" s="19">
        <f>CM166/CM$170</f>
        <v>0.34839969719171304</v>
      </c>
    </row>
    <row r="167" spans="1:92" x14ac:dyDescent="0.25">
      <c r="A167" s="68" t="s">
        <v>61</v>
      </c>
      <c r="C167" s="35"/>
      <c r="AX167" s="19"/>
      <c r="AY167" s="19">
        <f>((AY157+AX157)-(AU157+AT157))/(AT157+AU157)</f>
        <v>-0.18713912220212647</v>
      </c>
      <c r="AZ167" s="19"/>
      <c r="BA167" s="19">
        <f>((BA157+AZ157)-(AW157+AV157))/(AV157+AW157)</f>
        <v>-1.334255938389702E-2</v>
      </c>
      <c r="BB167" s="19"/>
      <c r="BC167" s="19">
        <f>((BC157+BB157)-(AY157+AX157))/(AX157+AY157)</f>
        <v>7.6138875782620907E-2</v>
      </c>
      <c r="BD167" s="19">
        <f>((BD157+BC157)-(AZ157+AY157))/(AY157+AZ157)</f>
        <v>-9.0974665545764957E-2</v>
      </c>
      <c r="BE167" s="19"/>
      <c r="BF167" s="19"/>
      <c r="BG167" s="19"/>
      <c r="BH167" s="19"/>
      <c r="BI167" s="19"/>
      <c r="BJ167" s="99"/>
      <c r="BK167" s="78">
        <f t="shared" ref="BK167:BM168" si="127">((BK157+BJ157)-(BG157+BF157))/(BF157+BG157)</f>
        <v>-3.8185848693597216E-2</v>
      </c>
      <c r="BL167" s="19">
        <f t="shared" si="127"/>
        <v>-6.3332908749828817E-2</v>
      </c>
      <c r="BM167" s="19">
        <f t="shared" si="127"/>
        <v>-8.2313731773754201E-2</v>
      </c>
      <c r="BN167" s="99">
        <f t="shared" ref="BN167:BP168" si="128">((BN157+BM157)-(BJ157+BI157))/(BI157+BJ157)</f>
        <v>-5.4657202107597752E-2</v>
      </c>
      <c r="BO167" s="19">
        <f t="shared" si="128"/>
        <v>4.8857340107273722E-3</v>
      </c>
      <c r="BP167" s="19">
        <f t="shared" si="128"/>
        <v>0.10034348025946167</v>
      </c>
      <c r="BQ167" s="19"/>
      <c r="BR167" s="19">
        <f>((BJ158+BK158+BL158)-(BF158+BG158+BH158))/(BF158+BG158+BH158)</f>
        <v>1.2689157967315439E-2</v>
      </c>
      <c r="CE167" s="9">
        <f>SUM(CE93,CE53,CE49)</f>
        <v>172177</v>
      </c>
      <c r="CF167" s="19">
        <f t="shared" si="124"/>
        <v>6.8084936429753218E-2</v>
      </c>
      <c r="CG167" s="9">
        <f>SUM(CG93,CG53,CG49)</f>
        <v>165028</v>
      </c>
      <c r="CH167" s="19">
        <f t="shared" si="124"/>
        <v>6.2408223478830752E-2</v>
      </c>
      <c r="CI167" s="9">
        <f>SUM(CI93,CI53,CI49)</f>
        <v>172724</v>
      </c>
      <c r="CJ167" s="19">
        <f t="shared" si="124"/>
        <v>6.6696296765389476E-2</v>
      </c>
      <c r="CK167" s="9">
        <f>SUM(CK93,CK53,CK49)</f>
        <v>175282</v>
      </c>
      <c r="CL167" s="19">
        <f t="shared" si="124"/>
        <v>7.0023226288931192E-2</v>
      </c>
      <c r="CM167" s="9">
        <f>SUM(CM93,CM53,CM49)</f>
        <v>160108</v>
      </c>
      <c r="CN167" s="19">
        <f>CM167/CM$170</f>
        <v>6.5024180801239825E-2</v>
      </c>
    </row>
    <row r="168" spans="1:92" x14ac:dyDescent="0.25">
      <c r="A168" s="68" t="s">
        <v>62</v>
      </c>
      <c r="C168" s="35"/>
      <c r="AX168" s="68"/>
      <c r="AY168" s="19">
        <f>((AY161+AX161)-(AU161+AT161))/(AT161+AU161)</f>
        <v>-0.20954819978361791</v>
      </c>
      <c r="AZ168" s="68"/>
      <c r="BA168" s="19">
        <f>((BA161+AZ161)-(AW161+AV161))/(AV161+AW161)</f>
        <v>-9.226589513795706E-3</v>
      </c>
      <c r="BB168" s="68"/>
      <c r="BC168" s="19">
        <f t="shared" ref="BC168:BJ168" si="129">((BC161+BB161)-(AY161+AX161))/(AX161+AY161)</f>
        <v>0.18413666447208832</v>
      </c>
      <c r="BD168" s="19">
        <f t="shared" si="129"/>
        <v>6.480102517923321E-2</v>
      </c>
      <c r="BE168" s="19">
        <f t="shared" si="129"/>
        <v>-6.3264543010274135E-2</v>
      </c>
      <c r="BF168" s="19">
        <f t="shared" si="129"/>
        <v>-8.8001576147632404E-2</v>
      </c>
      <c r="BG168" s="19">
        <f t="shared" si="129"/>
        <v>-0.18087378924882211</v>
      </c>
      <c r="BH168" s="19">
        <f t="shared" si="129"/>
        <v>-0.12872430392922204</v>
      </c>
      <c r="BI168" s="19">
        <f t="shared" si="129"/>
        <v>-1.1481143552311458E-2</v>
      </c>
      <c r="BJ168" s="99">
        <f t="shared" si="129"/>
        <v>1.2007633038093136E-2</v>
      </c>
      <c r="BK168" s="78">
        <f t="shared" si="127"/>
        <v>6.5090025721634748E-2</v>
      </c>
      <c r="BL168" s="19">
        <f t="shared" si="127"/>
        <v>-1.4018255464506375E-2</v>
      </c>
      <c r="BM168" s="19">
        <f t="shared" si="127"/>
        <v>-5.459195446504115E-2</v>
      </c>
      <c r="BN168" s="99">
        <f t="shared" si="128"/>
        <v>-3.7872453971359958E-2</v>
      </c>
      <c r="BO168" s="19">
        <f t="shared" si="128"/>
        <v>2.4233581538874355E-2</v>
      </c>
      <c r="BP168" s="19">
        <f t="shared" si="128"/>
        <v>0.16616182651168074</v>
      </c>
      <c r="BQ168" s="19"/>
      <c r="CE168" s="9">
        <f>SUM(CE97,CE57)</f>
        <v>58728</v>
      </c>
      <c r="CF168" s="19">
        <f t="shared" si="124"/>
        <v>2.3223149123556264E-2</v>
      </c>
      <c r="CG168" s="9">
        <f>SUM(CG97,CG57)</f>
        <v>60219</v>
      </c>
      <c r="CH168" s="19">
        <f t="shared" si="124"/>
        <v>2.2772867693189695E-2</v>
      </c>
      <c r="CI168" s="9">
        <f>SUM(CI97,CI57)</f>
        <v>64253</v>
      </c>
      <c r="CJ168" s="19">
        <f t="shared" si="124"/>
        <v>2.4810895741567876E-2</v>
      </c>
      <c r="CK168" s="9">
        <f>SUM(CK97,CK57)</f>
        <v>62192</v>
      </c>
      <c r="CL168" s="19">
        <f t="shared" si="124"/>
        <v>2.4845018252651209E-2</v>
      </c>
      <c r="CM168" s="9">
        <f>SUM(CM97,CM57)</f>
        <v>74552</v>
      </c>
      <c r="CN168" s="19">
        <f>CM168/CM$170</f>
        <v>3.027757967805501E-2</v>
      </c>
    </row>
    <row r="169" spans="1:92" x14ac:dyDescent="0.25">
      <c r="A169" s="68" t="s">
        <v>59</v>
      </c>
      <c r="AX169" s="68"/>
      <c r="AY169" s="68"/>
      <c r="AZ169" s="68"/>
      <c r="BA169" s="45">
        <f>((BA157+AZ157+AY157+AX157)-(AW157+AV157+AU157+AT157))/(AW157+AV157+AU157+AT157)</f>
        <v>-0.10905424554440502</v>
      </c>
      <c r="BB169" s="68"/>
      <c r="BC169" s="68"/>
      <c r="BD169" s="68"/>
      <c r="BE169" s="68"/>
      <c r="BF169" s="14"/>
      <c r="BG169" s="14"/>
      <c r="BH169" s="14"/>
      <c r="BI169" s="14"/>
      <c r="BK169" s="71"/>
      <c r="BL169" s="14"/>
      <c r="BM169" s="14"/>
      <c r="BO169" s="14"/>
      <c r="BP169" s="14"/>
      <c r="CG169" s="35"/>
      <c r="CH169" s="35"/>
      <c r="CI169" s="41"/>
      <c r="CK169" s="57"/>
      <c r="CL169" s="57"/>
      <c r="CM169" s="69"/>
      <c r="CN169" s="69"/>
    </row>
    <row r="170" spans="1:92" x14ac:dyDescent="0.25">
      <c r="A170" s="68" t="s">
        <v>60</v>
      </c>
      <c r="C170" s="35"/>
      <c r="AX170" s="68"/>
      <c r="AY170" s="68"/>
      <c r="AZ170" s="68"/>
      <c r="BA170" s="45">
        <f>((BA161+AZ161+AY161+AX161)-(AW161+AV161+AU161+AT161))/(AW161+AV161+AU161+AT161)</f>
        <v>-0.12200180412172409</v>
      </c>
      <c r="BB170" s="68"/>
      <c r="BC170" s="68"/>
      <c r="BD170" s="68"/>
      <c r="BE170" s="45">
        <f t="shared" ref="BE170:BP170" si="130">((BE161+BD161+BC161+BB161)-(BA161+AZ161+AY161+AX161))/(BA161+AZ161+AY161+AX161)</f>
        <v>6.212734569147934E-2</v>
      </c>
      <c r="BF170" s="101">
        <f t="shared" si="130"/>
        <v>-1.3636287019400836E-2</v>
      </c>
      <c r="BG170" s="101">
        <f t="shared" si="130"/>
        <v>-0.12782413840185683</v>
      </c>
      <c r="BH170" s="101">
        <f t="shared" si="130"/>
        <v>-0.10845942677865304</v>
      </c>
      <c r="BI170" s="101">
        <f t="shared" si="130"/>
        <v>-0.10719777766754301</v>
      </c>
      <c r="BJ170" s="100">
        <f t="shared" si="130"/>
        <v>-6.1929662667897172E-2</v>
      </c>
      <c r="BK170" s="102">
        <f t="shared" si="130"/>
        <v>2.7994695741859449E-2</v>
      </c>
      <c r="BL170" s="101">
        <f t="shared" si="130"/>
        <v>-7.6978766690171871E-4</v>
      </c>
      <c r="BM170" s="101">
        <f t="shared" si="130"/>
        <v>7.4545319850355569E-3</v>
      </c>
      <c r="BN170" s="100">
        <f t="shared" si="130"/>
        <v>-2.6232375122964113E-2</v>
      </c>
      <c r="BO170" s="101">
        <f t="shared" si="130"/>
        <v>-1.2487458793177541E-2</v>
      </c>
      <c r="BP170" s="101">
        <f t="shared" si="130"/>
        <v>6.0970129405614477E-2</v>
      </c>
      <c r="BQ170" s="45"/>
      <c r="CE170" s="9">
        <f>SUM(CE164:CE168)</f>
        <v>2528856</v>
      </c>
      <c r="CG170" s="9">
        <f>SUM(CG164:CG168)</f>
        <v>2644331</v>
      </c>
      <c r="CH170" s="35"/>
      <c r="CI170" s="9">
        <f>SUM(CI164:CI168)</f>
        <v>2589709</v>
      </c>
      <c r="CK170" s="9">
        <f>SUM(CK164:CK168)</f>
        <v>2503198</v>
      </c>
      <c r="CL170" s="57"/>
      <c r="CM170" s="9">
        <f>SUM(CM164:CM168)</f>
        <v>2462284</v>
      </c>
      <c r="CN170" s="69"/>
    </row>
    <row r="171" spans="1:92" x14ac:dyDescent="0.25">
      <c r="BF171" s="103"/>
      <c r="BG171" s="103"/>
      <c r="BH171" s="103"/>
      <c r="BI171" s="103"/>
      <c r="BJ171" s="104"/>
      <c r="BK171" s="105"/>
      <c r="BL171" s="103"/>
      <c r="BM171" s="103"/>
      <c r="BN171" s="104"/>
      <c r="BO171" s="103"/>
      <c r="BP171" s="103"/>
      <c r="BQ171" s="103"/>
    </row>
    <row r="172" spans="1:92" x14ac:dyDescent="0.25">
      <c r="BL172" s="69"/>
      <c r="BM172" s="81"/>
      <c r="BO172" s="91"/>
    </row>
    <row r="173" spans="1:92" x14ac:dyDescent="0.25">
      <c r="B173" s="53" t="s">
        <v>63</v>
      </c>
      <c r="C173" s="53" t="s">
        <v>48</v>
      </c>
      <c r="D173" s="3" t="s">
        <v>14</v>
      </c>
      <c r="E173" s="4" t="s">
        <v>15</v>
      </c>
      <c r="F173" s="9">
        <f>AVERAGE(F143:I143)</f>
        <v>1048752750</v>
      </c>
      <c r="G173" s="9">
        <f t="shared" ref="G173:I176" si="131">F173</f>
        <v>1048752750</v>
      </c>
      <c r="H173" s="9">
        <f t="shared" si="131"/>
        <v>1048752750</v>
      </c>
      <c r="I173" s="9">
        <f t="shared" si="131"/>
        <v>1048752750</v>
      </c>
      <c r="J173" s="9">
        <f>AVERAGE(J143:M143)</f>
        <v>1080065175</v>
      </c>
      <c r="K173" s="9">
        <f t="shared" ref="K173:M176" si="132">J173</f>
        <v>1080065175</v>
      </c>
      <c r="L173" s="9">
        <f t="shared" si="132"/>
        <v>1080065175</v>
      </c>
      <c r="M173" s="9">
        <f t="shared" si="132"/>
        <v>1080065175</v>
      </c>
      <c r="N173" s="9">
        <f>AVERAGE(N143:Q143)</f>
        <v>1246263675</v>
      </c>
      <c r="O173" s="9">
        <f t="shared" ref="O173:Q176" si="133">N173</f>
        <v>1246263675</v>
      </c>
      <c r="P173" s="9">
        <f t="shared" si="133"/>
        <v>1246263675</v>
      </c>
      <c r="Q173" s="9">
        <f t="shared" si="133"/>
        <v>1246263675</v>
      </c>
      <c r="R173" s="9">
        <f>AVERAGE(R143:U143)</f>
        <v>1398651750</v>
      </c>
      <c r="S173" s="9">
        <f t="shared" ref="S173:U176" si="134">R173</f>
        <v>1398651750</v>
      </c>
      <c r="T173" s="9">
        <f t="shared" si="134"/>
        <v>1398651750</v>
      </c>
      <c r="U173" s="9">
        <f t="shared" si="134"/>
        <v>1398651750</v>
      </c>
      <c r="V173" s="9">
        <f>AVERAGE(V143:Y143)</f>
        <v>1606539425</v>
      </c>
      <c r="W173" s="9">
        <f t="shared" ref="W173:Y176" si="135">V173</f>
        <v>1606539425</v>
      </c>
      <c r="X173" s="9">
        <f t="shared" si="135"/>
        <v>1606539425</v>
      </c>
      <c r="Y173" s="9">
        <f t="shared" si="135"/>
        <v>1606539425</v>
      </c>
      <c r="Z173" s="9">
        <f>AVERAGE(Z143:AC143)</f>
        <v>1940236100</v>
      </c>
      <c r="AA173" s="9">
        <f t="shared" ref="AA173:AC176" si="136">Z173</f>
        <v>1940236100</v>
      </c>
      <c r="AB173" s="9">
        <f t="shared" si="136"/>
        <v>1940236100</v>
      </c>
      <c r="AC173" s="9">
        <f t="shared" si="136"/>
        <v>1940236100</v>
      </c>
      <c r="AD173" s="9">
        <f>AVERAGE(AD143:AG143)</f>
        <v>2021462750</v>
      </c>
      <c r="AE173" s="9">
        <f t="shared" ref="AE173:AG176" si="137">AD173</f>
        <v>2021462750</v>
      </c>
      <c r="AF173" s="9">
        <f t="shared" si="137"/>
        <v>2021462750</v>
      </c>
      <c r="AG173" s="9">
        <f t="shared" si="137"/>
        <v>2021462750</v>
      </c>
      <c r="AH173" s="9">
        <f>AVERAGE(AH143:AK143)</f>
        <v>1352235750</v>
      </c>
      <c r="AI173" s="9">
        <f t="shared" ref="AI173:AK176" si="138">AH173</f>
        <v>1352235750</v>
      </c>
      <c r="AJ173" s="9">
        <f t="shared" si="138"/>
        <v>1352235750</v>
      </c>
      <c r="AK173" s="9">
        <f t="shared" si="138"/>
        <v>1352235750</v>
      </c>
      <c r="AL173" s="9">
        <f>AVERAGE(AL143:AO143)</f>
        <v>1566005000</v>
      </c>
      <c r="AM173" s="9">
        <f t="shared" ref="AM173:AO176" si="139">AL173</f>
        <v>1566005000</v>
      </c>
      <c r="AN173" s="9">
        <f t="shared" si="139"/>
        <v>1566005000</v>
      </c>
      <c r="AO173" s="9">
        <f t="shared" si="139"/>
        <v>1566005000</v>
      </c>
      <c r="AP173" s="9">
        <f>AVERAGE(AP143:AS143)</f>
        <v>1847550100</v>
      </c>
      <c r="AQ173" s="9">
        <f t="shared" ref="AQ173:AS176" si="140">AP173</f>
        <v>1847550100</v>
      </c>
      <c r="AR173" s="9">
        <f t="shared" si="140"/>
        <v>1847550100</v>
      </c>
      <c r="AS173" s="9">
        <f t="shared" si="140"/>
        <v>1847550100</v>
      </c>
      <c r="AT173" s="9">
        <f>AVERAGE(AT143:AW143)</f>
        <v>1690880025</v>
      </c>
      <c r="AU173" s="9">
        <f t="shared" ref="AU173:AW176" si="141">AT173</f>
        <v>1690880025</v>
      </c>
      <c r="AV173" s="9">
        <f t="shared" si="141"/>
        <v>1690880025</v>
      </c>
      <c r="AW173" s="9">
        <f t="shared" si="141"/>
        <v>1690880025</v>
      </c>
      <c r="AX173" s="9">
        <f>AVERAGE(AX143:BA143)</f>
        <v>1656104850</v>
      </c>
      <c r="AY173" s="9">
        <f t="shared" ref="AY173:BA176" si="142">AX173</f>
        <v>1656104850</v>
      </c>
      <c r="AZ173" s="9">
        <f t="shared" si="142"/>
        <v>1656104850</v>
      </c>
      <c r="BA173" s="9">
        <f t="shared" si="142"/>
        <v>1656104850</v>
      </c>
      <c r="BB173" s="9">
        <f>AVERAGE(BB143:BE143)</f>
        <v>1671194675</v>
      </c>
      <c r="BC173" s="9">
        <f t="shared" ref="BC173:BE176" si="143">BB173</f>
        <v>1671194675</v>
      </c>
      <c r="BD173" s="9">
        <f t="shared" si="143"/>
        <v>1671194675</v>
      </c>
      <c r="BE173" s="9">
        <f t="shared" si="143"/>
        <v>1671194675</v>
      </c>
      <c r="BF173" s="9">
        <f>AVERAGE(BF143:BI143)</f>
        <v>1640677525</v>
      </c>
      <c r="BG173" s="9">
        <f>BF173</f>
        <v>1640677525</v>
      </c>
      <c r="BH173" s="9">
        <f>BG173</f>
        <v>1640677525</v>
      </c>
      <c r="BI173" s="9">
        <f>BH173</f>
        <v>1640677525</v>
      </c>
      <c r="BJ173" s="31">
        <f>AVERAGE(BJ143:BM143)</f>
        <v>1588782500</v>
      </c>
      <c r="BK173" s="76">
        <f>BJ173</f>
        <v>1588782500</v>
      </c>
      <c r="BL173" s="9">
        <f>BK173</f>
        <v>1588782500</v>
      </c>
      <c r="BM173" s="9">
        <f>BL173</f>
        <v>1588782500</v>
      </c>
      <c r="BN173" s="31">
        <f>AVERAGE(BN143:BQ143)</f>
        <v>1708655333.3333333</v>
      </c>
      <c r="BO173" s="31">
        <f>BN173</f>
        <v>1708655333.3333333</v>
      </c>
      <c r="BP173" s="31">
        <f>BO173</f>
        <v>1708655333.3333333</v>
      </c>
      <c r="BQ173" s="9"/>
    </row>
    <row r="174" spans="1:92" x14ac:dyDescent="0.25">
      <c r="B174" s="53"/>
      <c r="C174" s="53"/>
      <c r="D174" s="3" t="s">
        <v>16</v>
      </c>
      <c r="E174" s="4" t="s">
        <v>17</v>
      </c>
      <c r="F174" s="9">
        <f>AVERAGE(F144:I144)</f>
        <v>437670.75</v>
      </c>
      <c r="G174" s="9">
        <f t="shared" si="131"/>
        <v>437670.75</v>
      </c>
      <c r="H174" s="9">
        <f t="shared" si="131"/>
        <v>437670.75</v>
      </c>
      <c r="I174" s="9">
        <f t="shared" si="131"/>
        <v>437670.75</v>
      </c>
      <c r="J174" s="9">
        <f>AVERAGE(J144:M144)</f>
        <v>452081</v>
      </c>
      <c r="K174" s="9">
        <f t="shared" si="132"/>
        <v>452081</v>
      </c>
      <c r="L174" s="9">
        <f t="shared" si="132"/>
        <v>452081</v>
      </c>
      <c r="M174" s="9">
        <f t="shared" si="132"/>
        <v>452081</v>
      </c>
      <c r="N174" s="9">
        <f>AVERAGE(N144:Q144)</f>
        <v>503821.75</v>
      </c>
      <c r="O174" s="9">
        <f t="shared" si="133"/>
        <v>503821.75</v>
      </c>
      <c r="P174" s="9">
        <f t="shared" si="133"/>
        <v>503821.75</v>
      </c>
      <c r="Q174" s="9">
        <f t="shared" si="133"/>
        <v>503821.75</v>
      </c>
      <c r="R174" s="9">
        <f>AVERAGE(R144:U144)</f>
        <v>502812</v>
      </c>
      <c r="S174" s="9">
        <f t="shared" si="134"/>
        <v>502812</v>
      </c>
      <c r="T174" s="9">
        <f t="shared" si="134"/>
        <v>502812</v>
      </c>
      <c r="U174" s="9">
        <f t="shared" si="134"/>
        <v>502812</v>
      </c>
      <c r="V174" s="9">
        <f>AVERAGE(V144:Y144)</f>
        <v>550000.5</v>
      </c>
      <c r="W174" s="9">
        <f t="shared" si="135"/>
        <v>550000.5</v>
      </c>
      <c r="X174" s="9">
        <f t="shared" si="135"/>
        <v>550000.5</v>
      </c>
      <c r="Y174" s="9">
        <f t="shared" si="135"/>
        <v>550000.5</v>
      </c>
      <c r="Z174" s="9">
        <f>AVERAGE(Z144:AC144)</f>
        <v>640806.75</v>
      </c>
      <c r="AA174" s="9">
        <f t="shared" si="136"/>
        <v>640806.75</v>
      </c>
      <c r="AB174" s="9">
        <f t="shared" si="136"/>
        <v>640806.75</v>
      </c>
      <c r="AC174" s="9">
        <f t="shared" si="136"/>
        <v>640806.75</v>
      </c>
      <c r="AD174" s="9">
        <f>AVERAGE(AD144:AG144)</f>
        <v>627491.75</v>
      </c>
      <c r="AE174" s="9">
        <f t="shared" si="137"/>
        <v>627491.75</v>
      </c>
      <c r="AF174" s="9">
        <f t="shared" si="137"/>
        <v>627491.75</v>
      </c>
      <c r="AG174" s="9">
        <f t="shared" si="137"/>
        <v>627491.75</v>
      </c>
      <c r="AH174" s="9">
        <f>AVERAGE(AH144:AK144)</f>
        <v>382698.75</v>
      </c>
      <c r="AI174" s="9">
        <f t="shared" si="138"/>
        <v>382698.75</v>
      </c>
      <c r="AJ174" s="9">
        <f t="shared" si="138"/>
        <v>382698.75</v>
      </c>
      <c r="AK174" s="9">
        <f t="shared" si="138"/>
        <v>382698.75</v>
      </c>
      <c r="AL174" s="9">
        <f>AVERAGE(AL144:AO144)</f>
        <v>509137.5</v>
      </c>
      <c r="AM174" s="9">
        <f t="shared" si="139"/>
        <v>509137.5</v>
      </c>
      <c r="AN174" s="9">
        <f t="shared" si="139"/>
        <v>509137.5</v>
      </c>
      <c r="AO174" s="9">
        <f t="shared" si="139"/>
        <v>509137.5</v>
      </c>
      <c r="AP174" s="9">
        <f>AVERAGE(AP144:AS144)</f>
        <v>593141.25</v>
      </c>
      <c r="AQ174" s="9">
        <f t="shared" si="140"/>
        <v>593141.25</v>
      </c>
      <c r="AR174" s="9">
        <f t="shared" si="140"/>
        <v>593141.25</v>
      </c>
      <c r="AS174" s="9">
        <f t="shared" si="140"/>
        <v>593141.25</v>
      </c>
      <c r="AT174" s="9">
        <f>AVERAGE(AT144:AW144)</f>
        <v>566716</v>
      </c>
      <c r="AU174" s="9">
        <f t="shared" si="141"/>
        <v>566716</v>
      </c>
      <c r="AV174" s="9">
        <f t="shared" si="141"/>
        <v>566716</v>
      </c>
      <c r="AW174" s="9">
        <f t="shared" si="141"/>
        <v>566716</v>
      </c>
      <c r="AX174" s="9">
        <f>AVERAGE(AX144:BA144)</f>
        <v>591348.75</v>
      </c>
      <c r="AY174" s="9">
        <f t="shared" si="142"/>
        <v>591348.75</v>
      </c>
      <c r="AZ174" s="9">
        <f t="shared" si="142"/>
        <v>591348.75</v>
      </c>
      <c r="BA174" s="9">
        <f t="shared" si="142"/>
        <v>591348.75</v>
      </c>
      <c r="BB174" s="9">
        <f>AVERAGE(BB144:BE144)</f>
        <v>574959.75</v>
      </c>
      <c r="BC174" s="9">
        <f t="shared" si="143"/>
        <v>574959.75</v>
      </c>
      <c r="BD174" s="9">
        <f t="shared" si="143"/>
        <v>574959.75</v>
      </c>
      <c r="BE174" s="9">
        <f t="shared" si="143"/>
        <v>574959.75</v>
      </c>
      <c r="BF174" s="9">
        <f>AVERAGE(BF144:BI144)</f>
        <v>563733.47875666432</v>
      </c>
      <c r="BG174" s="9">
        <f>BF174</f>
        <v>563733.47875666432</v>
      </c>
      <c r="BH174" s="9">
        <f t="shared" ref="BH174:BM176" si="144">BG174</f>
        <v>563733.47875666432</v>
      </c>
      <c r="BI174" s="9">
        <f t="shared" si="144"/>
        <v>563733.47875666432</v>
      </c>
      <c r="BJ174" s="31">
        <f>AVERAGE(BJ144:BM144)</f>
        <v>548717.52242570021</v>
      </c>
      <c r="BK174" s="76">
        <f t="shared" si="144"/>
        <v>548717.52242570021</v>
      </c>
      <c r="BL174" s="9">
        <f t="shared" si="144"/>
        <v>548717.52242570021</v>
      </c>
      <c r="BM174" s="9">
        <f t="shared" si="144"/>
        <v>548717.52242570021</v>
      </c>
      <c r="BN174" s="31">
        <f>AVERAGE(BN144:BQ144)</f>
        <v>586525.33333333337</v>
      </c>
      <c r="BO174" s="31">
        <f t="shared" ref="BO174:BP176" si="145">BN174</f>
        <v>586525.33333333337</v>
      </c>
      <c r="BP174" s="31">
        <f t="shared" si="145"/>
        <v>586525.33333333337</v>
      </c>
      <c r="BQ174" s="9"/>
    </row>
    <row r="175" spans="1:92" x14ac:dyDescent="0.25">
      <c r="B175" s="53"/>
      <c r="C175" s="53"/>
      <c r="D175" s="3" t="s">
        <v>18</v>
      </c>
      <c r="E175" s="4" t="s">
        <v>17</v>
      </c>
      <c r="F175" s="9">
        <f>AVERAGE(F145:I145)</f>
        <v>11858.316162077313</v>
      </c>
      <c r="G175" s="9">
        <f t="shared" si="131"/>
        <v>11858.316162077313</v>
      </c>
      <c r="H175" s="9">
        <f t="shared" si="131"/>
        <v>11858.316162077313</v>
      </c>
      <c r="I175" s="9">
        <f t="shared" si="131"/>
        <v>11858.316162077313</v>
      </c>
      <c r="J175" s="9">
        <f>AVERAGE(J145:M145)</f>
        <v>12206.547304666212</v>
      </c>
      <c r="K175" s="9">
        <f t="shared" si="132"/>
        <v>12206.547304666212</v>
      </c>
      <c r="L175" s="9">
        <f t="shared" si="132"/>
        <v>12206.547304666212</v>
      </c>
      <c r="M175" s="9">
        <f t="shared" si="132"/>
        <v>12206.547304666212</v>
      </c>
      <c r="N175" s="9">
        <f>AVERAGE(N145:Q145)</f>
        <v>12352.721253183043</v>
      </c>
      <c r="O175" s="9">
        <f t="shared" si="133"/>
        <v>12352.721253183043</v>
      </c>
      <c r="P175" s="9">
        <f t="shared" si="133"/>
        <v>12352.721253183043</v>
      </c>
      <c r="Q175" s="9">
        <f t="shared" si="133"/>
        <v>12352.721253183043</v>
      </c>
      <c r="R175" s="9">
        <f>AVERAGE(R145:U145)</f>
        <v>13607.152385495829</v>
      </c>
      <c r="S175" s="9">
        <f t="shared" si="134"/>
        <v>13607.152385495829</v>
      </c>
      <c r="T175" s="9">
        <f t="shared" si="134"/>
        <v>13607.152385495829</v>
      </c>
      <c r="U175" s="9">
        <f t="shared" si="134"/>
        <v>13607.152385495829</v>
      </c>
      <c r="V175" s="9">
        <f>AVERAGE(V145:Y145)</f>
        <v>13822.569625484644</v>
      </c>
      <c r="W175" s="9">
        <f t="shared" si="135"/>
        <v>13822.569625484644</v>
      </c>
      <c r="X175" s="9">
        <f t="shared" si="135"/>
        <v>13822.569625484644</v>
      </c>
      <c r="Y175" s="9">
        <f t="shared" si="135"/>
        <v>13822.569625484644</v>
      </c>
      <c r="Z175" s="9">
        <f>AVERAGE(Z145:AC145)</f>
        <v>14610.865828593827</v>
      </c>
      <c r="AA175" s="9">
        <f t="shared" si="136"/>
        <v>14610.865828593827</v>
      </c>
      <c r="AB175" s="9">
        <f t="shared" si="136"/>
        <v>14610.865828593827</v>
      </c>
      <c r="AC175" s="9">
        <f t="shared" si="136"/>
        <v>14610.865828593827</v>
      </c>
      <c r="AD175" s="9">
        <f>AVERAGE(AD145:AG145)</f>
        <v>15527.065291046049</v>
      </c>
      <c r="AE175" s="9">
        <f t="shared" si="137"/>
        <v>15527.065291046049</v>
      </c>
      <c r="AF175" s="9">
        <f t="shared" si="137"/>
        <v>15527.065291046049</v>
      </c>
      <c r="AG175" s="9">
        <f t="shared" si="137"/>
        <v>15527.065291046049</v>
      </c>
      <c r="AH175" s="9">
        <f>AVERAGE(AH145:AK145)</f>
        <v>16468.343050821488</v>
      </c>
      <c r="AI175" s="9">
        <f t="shared" si="138"/>
        <v>16468.343050821488</v>
      </c>
      <c r="AJ175" s="9">
        <f t="shared" si="138"/>
        <v>16468.343050821488</v>
      </c>
      <c r="AK175" s="9">
        <f t="shared" si="138"/>
        <v>16468.343050821488</v>
      </c>
      <c r="AL175" s="9">
        <f>AVERAGE(AL145:AO145)</f>
        <v>15803.011264950746</v>
      </c>
      <c r="AM175" s="9">
        <f t="shared" si="139"/>
        <v>15803.011264950746</v>
      </c>
      <c r="AN175" s="9">
        <f t="shared" si="139"/>
        <v>15803.011264950746</v>
      </c>
      <c r="AO175" s="9">
        <f t="shared" si="139"/>
        <v>15803.011264950746</v>
      </c>
      <c r="AP175" s="9">
        <f>AVERAGE(AP145:AS145)</f>
        <v>16163.730250608492</v>
      </c>
      <c r="AQ175" s="9">
        <f t="shared" si="140"/>
        <v>16163.730250608492</v>
      </c>
      <c r="AR175" s="9">
        <f t="shared" si="140"/>
        <v>16163.730250608492</v>
      </c>
      <c r="AS175" s="9">
        <f t="shared" si="140"/>
        <v>16163.730250608492</v>
      </c>
      <c r="AT175" s="9">
        <f>AVERAGE(AT145:AW145)</f>
        <v>15113.449184573361</v>
      </c>
      <c r="AU175" s="9">
        <f t="shared" si="141"/>
        <v>15113.449184573361</v>
      </c>
      <c r="AV175" s="9">
        <f t="shared" si="141"/>
        <v>15113.449184573361</v>
      </c>
      <c r="AW175" s="9">
        <f t="shared" si="141"/>
        <v>15113.449184573361</v>
      </c>
      <c r="AX175" s="9">
        <f>AVERAGE(AX145:BA145)</f>
        <v>14756.48740777748</v>
      </c>
      <c r="AY175" s="9">
        <f t="shared" si="142"/>
        <v>14756.48740777748</v>
      </c>
      <c r="AZ175" s="9">
        <f t="shared" si="142"/>
        <v>14756.48740777748</v>
      </c>
      <c r="BA175" s="9">
        <f t="shared" si="142"/>
        <v>14756.48740777748</v>
      </c>
      <c r="BB175" s="9">
        <f>AVERAGE(BB145:BE145)</f>
        <v>13762.814963838471</v>
      </c>
      <c r="BC175" s="9">
        <f t="shared" si="143"/>
        <v>13762.814963838471</v>
      </c>
      <c r="BD175" s="9">
        <f t="shared" si="143"/>
        <v>13762.814963838471</v>
      </c>
      <c r="BE175" s="9">
        <f t="shared" si="143"/>
        <v>13762.814963838471</v>
      </c>
      <c r="BF175" s="9">
        <f>AVERAGE(BF145:BI145)</f>
        <v>13970.749200450395</v>
      </c>
      <c r="BG175" s="9">
        <f>BF175</f>
        <v>13970.749200450395</v>
      </c>
      <c r="BH175" s="9">
        <f t="shared" si="144"/>
        <v>13970.749200450395</v>
      </c>
      <c r="BI175" s="9">
        <f t="shared" si="144"/>
        <v>13970.749200450395</v>
      </c>
      <c r="BJ175" s="31">
        <f>AVERAGE(BJ145:BM145)</f>
        <v>13980.707299591759</v>
      </c>
      <c r="BK175" s="76">
        <f t="shared" si="144"/>
        <v>13980.707299591759</v>
      </c>
      <c r="BL175" s="9">
        <f t="shared" si="144"/>
        <v>13980.707299591759</v>
      </c>
      <c r="BM175" s="9">
        <f t="shared" si="144"/>
        <v>13980.707299591759</v>
      </c>
      <c r="BN175" s="31">
        <f>AVERAGE(BN145:BQ145)</f>
        <v>14276.219723001623</v>
      </c>
      <c r="BO175" s="31">
        <f t="shared" si="145"/>
        <v>14276.219723001623</v>
      </c>
      <c r="BP175" s="31">
        <f t="shared" si="145"/>
        <v>14276.219723001623</v>
      </c>
      <c r="BQ175" s="9"/>
    </row>
    <row r="176" spans="1:92" x14ac:dyDescent="0.25">
      <c r="B176" s="53"/>
      <c r="C176" s="53"/>
      <c r="D176" s="3" t="s">
        <v>19</v>
      </c>
      <c r="E176" s="4" t="s">
        <v>20</v>
      </c>
      <c r="F176" s="9">
        <f>AVERAGE(F146:I146)</f>
        <v>481.25</v>
      </c>
      <c r="G176" s="9">
        <f t="shared" si="131"/>
        <v>481.25</v>
      </c>
      <c r="H176" s="9">
        <f t="shared" si="131"/>
        <v>481.25</v>
      </c>
      <c r="I176" s="9">
        <f t="shared" si="131"/>
        <v>481.25</v>
      </c>
      <c r="J176" s="9">
        <f>AVERAGE(J146:M146)</f>
        <v>456.5</v>
      </c>
      <c r="K176" s="9">
        <f t="shared" si="132"/>
        <v>456.5</v>
      </c>
      <c r="L176" s="9">
        <f t="shared" si="132"/>
        <v>456.5</v>
      </c>
      <c r="M176" s="9">
        <f t="shared" si="132"/>
        <v>456.5</v>
      </c>
      <c r="N176" s="9">
        <f>AVERAGE(N146:Q146)</f>
        <v>455.75</v>
      </c>
      <c r="O176" s="9">
        <f t="shared" si="133"/>
        <v>455.75</v>
      </c>
      <c r="P176" s="9">
        <f t="shared" si="133"/>
        <v>455.75</v>
      </c>
      <c r="Q176" s="9">
        <f t="shared" si="133"/>
        <v>455.75</v>
      </c>
      <c r="R176" s="9">
        <f>AVERAGE(R146:U146)</f>
        <v>438.25</v>
      </c>
      <c r="S176" s="9">
        <f t="shared" si="134"/>
        <v>438.25</v>
      </c>
      <c r="T176" s="9">
        <f t="shared" si="134"/>
        <v>438.25</v>
      </c>
      <c r="U176" s="9">
        <f t="shared" si="134"/>
        <v>438.25</v>
      </c>
      <c r="V176" s="9">
        <f>AVERAGE(V146:Y146)</f>
        <v>441</v>
      </c>
      <c r="W176" s="9">
        <f t="shared" si="135"/>
        <v>441</v>
      </c>
      <c r="X176" s="9">
        <f t="shared" si="135"/>
        <v>441</v>
      </c>
      <c r="Y176" s="9">
        <f t="shared" si="135"/>
        <v>441</v>
      </c>
      <c r="Z176" s="9">
        <f>AVERAGE(Z146:AC146)</f>
        <v>455</v>
      </c>
      <c r="AA176" s="9">
        <f t="shared" si="136"/>
        <v>455</v>
      </c>
      <c r="AB176" s="9">
        <f t="shared" si="136"/>
        <v>455</v>
      </c>
      <c r="AC176" s="9">
        <f t="shared" si="136"/>
        <v>455</v>
      </c>
      <c r="AD176" s="9">
        <f>AVERAGE(AD146:AG146)</f>
        <v>453.25</v>
      </c>
      <c r="AE176" s="9">
        <f t="shared" si="137"/>
        <v>453.25</v>
      </c>
      <c r="AF176" s="9">
        <f t="shared" si="137"/>
        <v>453.25</v>
      </c>
      <c r="AG176" s="9">
        <f t="shared" si="137"/>
        <v>453.25</v>
      </c>
      <c r="AH176" s="9">
        <f>AVERAGE(AH146:AK146)</f>
        <v>444.5</v>
      </c>
      <c r="AI176" s="9">
        <f t="shared" si="138"/>
        <v>444.5</v>
      </c>
      <c r="AJ176" s="9">
        <f t="shared" si="138"/>
        <v>444.5</v>
      </c>
      <c r="AK176" s="9">
        <f t="shared" si="138"/>
        <v>444.5</v>
      </c>
      <c r="AL176" s="9">
        <f>AVERAGE(AL146:AO146)</f>
        <v>438.5</v>
      </c>
      <c r="AM176" s="9">
        <f t="shared" si="139"/>
        <v>438.5</v>
      </c>
      <c r="AN176" s="9">
        <f t="shared" si="139"/>
        <v>438.5</v>
      </c>
      <c r="AO176" s="9">
        <f t="shared" si="139"/>
        <v>438.5</v>
      </c>
      <c r="AP176" s="9">
        <f>AVERAGE(AP146:AS146)</f>
        <v>443</v>
      </c>
      <c r="AQ176" s="9">
        <f t="shared" si="140"/>
        <v>443</v>
      </c>
      <c r="AR176" s="9">
        <f t="shared" si="140"/>
        <v>443</v>
      </c>
      <c r="AS176" s="9">
        <f t="shared" si="140"/>
        <v>443</v>
      </c>
      <c r="AT176" s="9">
        <f>AVERAGE(AT146:AW146)</f>
        <v>455.75</v>
      </c>
      <c r="AU176" s="9">
        <f t="shared" si="141"/>
        <v>455.75</v>
      </c>
      <c r="AV176" s="9">
        <f t="shared" si="141"/>
        <v>455.75</v>
      </c>
      <c r="AW176" s="9">
        <f t="shared" si="141"/>
        <v>455.75</v>
      </c>
      <c r="AX176" s="9">
        <f>AVERAGE(AX146:BA146)</f>
        <v>454.25</v>
      </c>
      <c r="AY176" s="9">
        <f t="shared" si="142"/>
        <v>454.25</v>
      </c>
      <c r="AZ176" s="9">
        <f t="shared" si="142"/>
        <v>454.25</v>
      </c>
      <c r="BA176" s="9">
        <f t="shared" si="142"/>
        <v>454.25</v>
      </c>
      <c r="BB176" s="9">
        <f>AVERAGE(BB146:BE146)</f>
        <v>468.25</v>
      </c>
      <c r="BC176" s="9">
        <f t="shared" si="143"/>
        <v>468.25</v>
      </c>
      <c r="BD176" s="9">
        <f t="shared" si="143"/>
        <v>468.25</v>
      </c>
      <c r="BE176" s="9">
        <f t="shared" si="143"/>
        <v>468.25</v>
      </c>
      <c r="BF176" s="9">
        <f>AVERAGE(BF146:BI146)</f>
        <v>458</v>
      </c>
      <c r="BG176" s="9">
        <f>BF176</f>
        <v>458</v>
      </c>
      <c r="BH176" s="9">
        <f t="shared" si="144"/>
        <v>458</v>
      </c>
      <c r="BI176" s="9">
        <f t="shared" si="144"/>
        <v>458</v>
      </c>
      <c r="BJ176" s="31" t="e">
        <f>AVERAGE(BJ146:BM146)</f>
        <v>#DIV/0!</v>
      </c>
      <c r="BK176" s="76" t="e">
        <f t="shared" si="144"/>
        <v>#DIV/0!</v>
      </c>
      <c r="BL176" s="9" t="e">
        <f t="shared" si="144"/>
        <v>#DIV/0!</v>
      </c>
      <c r="BM176" s="9" t="e">
        <f t="shared" si="144"/>
        <v>#DIV/0!</v>
      </c>
      <c r="BN176" s="31">
        <f>AVERAGE(BN146:BQ146)</f>
        <v>5.0669344577045278E-2</v>
      </c>
      <c r="BO176" s="31">
        <f t="shared" si="145"/>
        <v>5.0669344577045278E-2</v>
      </c>
      <c r="BP176" s="31">
        <f t="shared" si="145"/>
        <v>5.0669344577045278E-2</v>
      </c>
      <c r="BQ176" s="9"/>
    </row>
    <row r="177" spans="2:92" x14ac:dyDescent="0.25">
      <c r="BH177" s="57"/>
      <c r="BI177" s="59"/>
      <c r="BL177" s="69"/>
      <c r="BM177" s="81"/>
      <c r="BO177" s="31"/>
      <c r="BP177" s="31"/>
    </row>
    <row r="178" spans="2:92" x14ac:dyDescent="0.25">
      <c r="BH178" s="57"/>
      <c r="BI178" s="59"/>
      <c r="BL178" s="69"/>
      <c r="BM178" s="81"/>
      <c r="BO178" s="31"/>
      <c r="BP178" s="31"/>
    </row>
    <row r="179" spans="2:92" x14ac:dyDescent="0.25">
      <c r="BH179" s="57"/>
      <c r="BI179" s="59"/>
      <c r="BL179" s="69"/>
      <c r="BM179" s="81"/>
      <c r="BO179" s="31"/>
      <c r="BP179" s="31"/>
    </row>
    <row r="180" spans="2:92" x14ac:dyDescent="0.25">
      <c r="B180" s="54" t="s">
        <v>63</v>
      </c>
      <c r="C180" s="54" t="s">
        <v>46</v>
      </c>
      <c r="D180" s="3" t="s">
        <v>14</v>
      </c>
      <c r="E180" s="4" t="s">
        <v>15</v>
      </c>
      <c r="F180" s="9">
        <f>AVERAGE(F134:I134)</f>
        <v>562053000</v>
      </c>
      <c r="G180" s="9">
        <f t="shared" ref="G180:I183" si="146">F180</f>
        <v>562053000</v>
      </c>
      <c r="H180" s="9">
        <f t="shared" si="146"/>
        <v>562053000</v>
      </c>
      <c r="I180" s="9">
        <f t="shared" si="146"/>
        <v>562053000</v>
      </c>
      <c r="J180" s="9">
        <f>AVERAGE(J134:M134)</f>
        <v>606870175</v>
      </c>
      <c r="K180" s="9">
        <f t="shared" ref="K180:M183" si="147">J180</f>
        <v>606870175</v>
      </c>
      <c r="L180" s="9">
        <f t="shared" si="147"/>
        <v>606870175</v>
      </c>
      <c r="M180" s="9">
        <f t="shared" si="147"/>
        <v>606870175</v>
      </c>
      <c r="N180" s="9">
        <f>AVERAGE(N134:Q134)</f>
        <v>689334000</v>
      </c>
      <c r="O180" s="9">
        <f t="shared" ref="O180:Q183" si="148">N180</f>
        <v>689334000</v>
      </c>
      <c r="P180" s="9">
        <f t="shared" si="148"/>
        <v>689334000</v>
      </c>
      <c r="Q180" s="9">
        <f t="shared" si="148"/>
        <v>689334000</v>
      </c>
      <c r="R180" s="9">
        <f>AVERAGE(R134:U134)</f>
        <v>770984250</v>
      </c>
      <c r="S180" s="9">
        <f t="shared" ref="S180:U183" si="149">R180</f>
        <v>770984250</v>
      </c>
      <c r="T180" s="9">
        <f t="shared" si="149"/>
        <v>770984250</v>
      </c>
      <c r="U180" s="9">
        <f t="shared" si="149"/>
        <v>770984250</v>
      </c>
      <c r="V180" s="9">
        <f>AVERAGE(V134:Y134)</f>
        <v>842203925</v>
      </c>
      <c r="W180" s="9">
        <f t="shared" ref="W180:Y183" si="150">V180</f>
        <v>842203925</v>
      </c>
      <c r="X180" s="9">
        <f t="shared" si="150"/>
        <v>842203925</v>
      </c>
      <c r="Y180" s="9">
        <f t="shared" si="150"/>
        <v>842203925</v>
      </c>
      <c r="Z180" s="9">
        <f>AVERAGE(Z134:AC134)</f>
        <v>985031250</v>
      </c>
      <c r="AA180" s="9">
        <f t="shared" ref="AA180:AC183" si="151">Z180</f>
        <v>985031250</v>
      </c>
      <c r="AB180" s="9">
        <f t="shared" si="151"/>
        <v>985031250</v>
      </c>
      <c r="AC180" s="9">
        <f t="shared" si="151"/>
        <v>985031250</v>
      </c>
      <c r="AD180" s="9">
        <f>AVERAGE(AD134:AG134)</f>
        <v>967211750</v>
      </c>
      <c r="AE180" s="9">
        <f t="shared" ref="AE180:AG183" si="152">AD180</f>
        <v>967211750</v>
      </c>
      <c r="AF180" s="9">
        <f t="shared" si="152"/>
        <v>967211750</v>
      </c>
      <c r="AG180" s="9">
        <f t="shared" si="152"/>
        <v>967211750</v>
      </c>
      <c r="AH180" s="9">
        <f>AVERAGE(AH134:AK134)</f>
        <v>559162500</v>
      </c>
      <c r="AI180" s="9">
        <f t="shared" ref="AI180:AK183" si="153">AH180</f>
        <v>559162500</v>
      </c>
      <c r="AJ180" s="9">
        <f t="shared" si="153"/>
        <v>559162500</v>
      </c>
      <c r="AK180" s="9">
        <f t="shared" si="153"/>
        <v>559162500</v>
      </c>
      <c r="AL180" s="9">
        <f>AVERAGE(AL134:AO134)</f>
        <v>800156250</v>
      </c>
      <c r="AM180" s="9">
        <f t="shared" ref="AM180:AO183" si="154">AL180</f>
        <v>800156250</v>
      </c>
      <c r="AN180" s="9">
        <f t="shared" si="154"/>
        <v>800156250</v>
      </c>
      <c r="AO180" s="9">
        <f t="shared" si="154"/>
        <v>800156250</v>
      </c>
      <c r="AP180" s="9">
        <f>AVERAGE(AP134:AS134)</f>
        <v>996868250</v>
      </c>
      <c r="AQ180" s="9">
        <f t="shared" ref="AQ180:AS183" si="155">AP180</f>
        <v>996868250</v>
      </c>
      <c r="AR180" s="9">
        <f t="shared" si="155"/>
        <v>996868250</v>
      </c>
      <c r="AS180" s="9">
        <f t="shared" si="155"/>
        <v>996868250</v>
      </c>
      <c r="AT180" s="9">
        <f>AVERAGE(AT134:AW134)</f>
        <v>945156350</v>
      </c>
      <c r="AU180" s="9">
        <f t="shared" ref="AU180:AW183" si="156">AT180</f>
        <v>945156350</v>
      </c>
      <c r="AV180" s="9">
        <f t="shared" si="156"/>
        <v>945156350</v>
      </c>
      <c r="AW180" s="9">
        <f t="shared" si="156"/>
        <v>945156350</v>
      </c>
      <c r="AX180" s="9">
        <f>AVERAGE(AX134:BA134)</f>
        <v>928003750</v>
      </c>
      <c r="AY180" s="9">
        <f t="shared" ref="AY180:BA183" si="157">AX180</f>
        <v>928003750</v>
      </c>
      <c r="AZ180" s="9">
        <f t="shared" si="157"/>
        <v>928003750</v>
      </c>
      <c r="BA180" s="9">
        <f t="shared" si="157"/>
        <v>928003750</v>
      </c>
      <c r="BB180" s="9">
        <f>AVERAGE(BB134:BE134)</f>
        <v>913726250</v>
      </c>
      <c r="BC180" s="9">
        <f t="shared" ref="BC180:BE183" si="158">BB180</f>
        <v>913726250</v>
      </c>
      <c r="BD180" s="9">
        <f t="shared" si="158"/>
        <v>913726250</v>
      </c>
      <c r="BE180" s="9">
        <f t="shared" si="158"/>
        <v>913726250</v>
      </c>
      <c r="BF180" s="9">
        <f>AVERAGE(BF134:BI134)</f>
        <v>901404350</v>
      </c>
      <c r="BG180" s="9">
        <f>BF180</f>
        <v>901404350</v>
      </c>
      <c r="BH180" s="9">
        <f>BG180</f>
        <v>901404350</v>
      </c>
      <c r="BI180" s="9">
        <f>BH180</f>
        <v>901404350</v>
      </c>
      <c r="BJ180" s="31">
        <f>AVERAGE(BJ134:BM134)</f>
        <v>879422500</v>
      </c>
      <c r="BK180" s="76">
        <f>BJ180</f>
        <v>879422500</v>
      </c>
      <c r="BL180" s="9">
        <f>BK180</f>
        <v>879422500</v>
      </c>
      <c r="BM180" s="9">
        <f>BL180</f>
        <v>879422500</v>
      </c>
      <c r="BN180" s="31">
        <f>AVERAGE(BN134:BQ134)</f>
        <v>936895666.66666663</v>
      </c>
      <c r="BO180" s="31">
        <f>BN180</f>
        <v>936895666.66666663</v>
      </c>
      <c r="BP180" s="31">
        <f>BO180</f>
        <v>936895666.66666663</v>
      </c>
      <c r="BQ180" s="9"/>
    </row>
    <row r="181" spans="2:92" x14ac:dyDescent="0.25">
      <c r="D181" s="3" t="s">
        <v>16</v>
      </c>
      <c r="E181" s="4" t="s">
        <v>17</v>
      </c>
      <c r="F181" s="9">
        <f>AVERAGE(F135:I135)</f>
        <v>265890</v>
      </c>
      <c r="G181" s="9">
        <f t="shared" si="146"/>
        <v>265890</v>
      </c>
      <c r="H181" s="9">
        <f t="shared" si="146"/>
        <v>265890</v>
      </c>
      <c r="I181" s="9">
        <f t="shared" si="146"/>
        <v>265890</v>
      </c>
      <c r="J181" s="9">
        <f>AVERAGE(J135:M135)</f>
        <v>288892.75</v>
      </c>
      <c r="K181" s="9">
        <f t="shared" si="147"/>
        <v>288892.75</v>
      </c>
      <c r="L181" s="9">
        <f t="shared" si="147"/>
        <v>288892.75</v>
      </c>
      <c r="M181" s="9">
        <f t="shared" si="147"/>
        <v>288892.75</v>
      </c>
      <c r="N181" s="9">
        <f>AVERAGE(N135:Q135)</f>
        <v>319097.75</v>
      </c>
      <c r="O181" s="9">
        <f t="shared" si="148"/>
        <v>319097.75</v>
      </c>
      <c r="P181" s="9">
        <f t="shared" si="148"/>
        <v>319097.75</v>
      </c>
      <c r="Q181" s="9">
        <f t="shared" si="148"/>
        <v>319097.75</v>
      </c>
      <c r="R181" s="9">
        <f>AVERAGE(R135:U135)</f>
        <v>318674.75</v>
      </c>
      <c r="S181" s="9">
        <f t="shared" si="149"/>
        <v>318674.75</v>
      </c>
      <c r="T181" s="9">
        <f t="shared" si="149"/>
        <v>318674.75</v>
      </c>
      <c r="U181" s="9">
        <f t="shared" si="149"/>
        <v>318674.75</v>
      </c>
      <c r="V181" s="9">
        <f>AVERAGE(V135:Y135)</f>
        <v>338684.5</v>
      </c>
      <c r="W181" s="9">
        <f t="shared" si="150"/>
        <v>338684.5</v>
      </c>
      <c r="X181" s="9">
        <f t="shared" si="150"/>
        <v>338684.5</v>
      </c>
      <c r="Y181" s="9">
        <f t="shared" si="150"/>
        <v>338684.5</v>
      </c>
      <c r="Z181" s="9">
        <f>AVERAGE(Z135:AC135)</f>
        <v>398011.25</v>
      </c>
      <c r="AA181" s="9">
        <f t="shared" si="151"/>
        <v>398011.25</v>
      </c>
      <c r="AB181" s="9">
        <f t="shared" si="151"/>
        <v>398011.25</v>
      </c>
      <c r="AC181" s="9">
        <f t="shared" si="151"/>
        <v>398011.25</v>
      </c>
      <c r="AD181" s="9">
        <f>AVERAGE(AD135:AG135)</f>
        <v>378016.75</v>
      </c>
      <c r="AE181" s="9">
        <f t="shared" si="152"/>
        <v>378016.75</v>
      </c>
      <c r="AF181" s="9">
        <f t="shared" si="152"/>
        <v>378016.75</v>
      </c>
      <c r="AG181" s="9">
        <f t="shared" si="152"/>
        <v>378016.75</v>
      </c>
      <c r="AH181" s="9">
        <f>AVERAGE(AH135:AK135)</f>
        <v>212373</v>
      </c>
      <c r="AI181" s="9">
        <f t="shared" si="153"/>
        <v>212373</v>
      </c>
      <c r="AJ181" s="9">
        <f t="shared" si="153"/>
        <v>212373</v>
      </c>
      <c r="AK181" s="9">
        <f t="shared" si="153"/>
        <v>212373</v>
      </c>
      <c r="AL181" s="9">
        <f>AVERAGE(AL135:AO135)</f>
        <v>334338.25</v>
      </c>
      <c r="AM181" s="9">
        <f t="shared" si="154"/>
        <v>334338.25</v>
      </c>
      <c r="AN181" s="9">
        <f t="shared" si="154"/>
        <v>334338.25</v>
      </c>
      <c r="AO181" s="9">
        <f t="shared" si="154"/>
        <v>334338.25</v>
      </c>
      <c r="AP181" s="9">
        <f>AVERAGE(AP135:AS135)</f>
        <v>396370</v>
      </c>
      <c r="AQ181" s="9">
        <f t="shared" si="155"/>
        <v>396370</v>
      </c>
      <c r="AR181" s="9">
        <f t="shared" si="155"/>
        <v>396370</v>
      </c>
      <c r="AS181" s="9">
        <f t="shared" si="155"/>
        <v>396370</v>
      </c>
      <c r="AT181" s="9">
        <f>AVERAGE(AT135:AW135)</f>
        <v>371867.75</v>
      </c>
      <c r="AU181" s="9">
        <f t="shared" si="156"/>
        <v>371867.75</v>
      </c>
      <c r="AV181" s="9">
        <f t="shared" si="156"/>
        <v>371867.75</v>
      </c>
      <c r="AW181" s="9">
        <f t="shared" si="156"/>
        <v>371867.75</v>
      </c>
      <c r="AX181" s="9">
        <f>AVERAGE(AX135:BA135)</f>
        <v>386062</v>
      </c>
      <c r="AY181" s="9">
        <f t="shared" si="157"/>
        <v>386062</v>
      </c>
      <c r="AZ181" s="9">
        <f t="shared" si="157"/>
        <v>386062</v>
      </c>
      <c r="BA181" s="9">
        <f t="shared" si="157"/>
        <v>386062</v>
      </c>
      <c r="BB181" s="9">
        <f>AVERAGE(BB135:BE135)</f>
        <v>342126.75</v>
      </c>
      <c r="BC181" s="9">
        <f t="shared" si="158"/>
        <v>342126.75</v>
      </c>
      <c r="BD181" s="9">
        <f t="shared" si="158"/>
        <v>342126.75</v>
      </c>
      <c r="BE181" s="9">
        <f t="shared" si="158"/>
        <v>342126.75</v>
      </c>
      <c r="BF181" s="9">
        <f>AVERAGE(BF135:BI135)</f>
        <v>330840.22875666426</v>
      </c>
      <c r="BG181" s="9">
        <f>BF181</f>
        <v>330840.22875666426</v>
      </c>
      <c r="BH181" s="9">
        <f t="shared" ref="BH181:BM183" si="159">BG181</f>
        <v>330840.22875666426</v>
      </c>
      <c r="BI181" s="9">
        <f t="shared" si="159"/>
        <v>330840.22875666426</v>
      </c>
      <c r="BJ181" s="31">
        <f>AVERAGE(BJ135:BM135)</f>
        <v>327052.77242570021</v>
      </c>
      <c r="BK181" s="76">
        <f t="shared" si="159"/>
        <v>327052.77242570021</v>
      </c>
      <c r="BL181" s="9">
        <f t="shared" si="159"/>
        <v>327052.77242570021</v>
      </c>
      <c r="BM181" s="9">
        <f t="shared" si="159"/>
        <v>327052.77242570021</v>
      </c>
      <c r="BN181" s="31">
        <f>AVERAGE(BN135:BQ135)</f>
        <v>344031.33333333331</v>
      </c>
      <c r="BO181" s="31">
        <f t="shared" ref="BO181:BP181" si="160">BN181</f>
        <v>344031.33333333331</v>
      </c>
      <c r="BP181" s="31">
        <f t="shared" si="160"/>
        <v>344031.33333333331</v>
      </c>
      <c r="BQ181" s="9"/>
    </row>
    <row r="182" spans="2:92" x14ac:dyDescent="0.25">
      <c r="D182" s="3" t="s">
        <v>18</v>
      </c>
      <c r="E182" s="4" t="s">
        <v>17</v>
      </c>
      <c r="F182" s="9">
        <f>AVERAGE(F136:I136)</f>
        <v>2114.0374509055532</v>
      </c>
      <c r="G182" s="9">
        <f t="shared" si="146"/>
        <v>2114.0374509055532</v>
      </c>
      <c r="H182" s="9">
        <f t="shared" si="146"/>
        <v>2114.0374509055532</v>
      </c>
      <c r="I182" s="9">
        <f t="shared" si="146"/>
        <v>2114.0374509055532</v>
      </c>
      <c r="J182" s="9">
        <f>AVERAGE(J136:M136)</f>
        <v>2101.3144715877856</v>
      </c>
      <c r="K182" s="9">
        <f t="shared" si="147"/>
        <v>2101.3144715877856</v>
      </c>
      <c r="L182" s="9">
        <f t="shared" si="147"/>
        <v>2101.3144715877856</v>
      </c>
      <c r="M182" s="9">
        <f t="shared" si="147"/>
        <v>2101.3144715877856</v>
      </c>
      <c r="N182" s="9">
        <f>AVERAGE(N136:Q136)</f>
        <v>2161.3839075099741</v>
      </c>
      <c r="O182" s="9">
        <f t="shared" si="148"/>
        <v>2161.3839075099741</v>
      </c>
      <c r="P182" s="9">
        <f t="shared" si="148"/>
        <v>2161.3839075099741</v>
      </c>
      <c r="Q182" s="9">
        <f t="shared" si="148"/>
        <v>2161.3839075099741</v>
      </c>
      <c r="R182" s="9">
        <f>AVERAGE(R136:U136)</f>
        <v>2421.4458821972871</v>
      </c>
      <c r="S182" s="9">
        <f t="shared" si="149"/>
        <v>2421.4458821972871</v>
      </c>
      <c r="T182" s="9">
        <f t="shared" si="149"/>
        <v>2421.4458821972871</v>
      </c>
      <c r="U182" s="9">
        <f t="shared" si="149"/>
        <v>2421.4458821972871</v>
      </c>
      <c r="V182" s="9">
        <f>AVERAGE(V136:Y136)</f>
        <v>2489.2926302392561</v>
      </c>
      <c r="W182" s="9">
        <f t="shared" si="150"/>
        <v>2489.2926302392561</v>
      </c>
      <c r="X182" s="9">
        <f t="shared" si="150"/>
        <v>2489.2926302392561</v>
      </c>
      <c r="Y182" s="9">
        <f t="shared" si="150"/>
        <v>2489.2926302392561</v>
      </c>
      <c r="Z182" s="9">
        <f>AVERAGE(Z136:AC136)</f>
        <v>2476.7546236325943</v>
      </c>
      <c r="AA182" s="9">
        <f t="shared" si="151"/>
        <v>2476.7546236325943</v>
      </c>
      <c r="AB182" s="9">
        <f t="shared" si="151"/>
        <v>2476.7546236325943</v>
      </c>
      <c r="AC182" s="9">
        <f t="shared" si="151"/>
        <v>2476.7546236325943</v>
      </c>
      <c r="AD182" s="9">
        <f>AVERAGE(AD136:AG136)</f>
        <v>2580.2529651408549</v>
      </c>
      <c r="AE182" s="9">
        <f t="shared" si="152"/>
        <v>2580.2529651408549</v>
      </c>
      <c r="AF182" s="9">
        <f t="shared" si="152"/>
        <v>2580.2529651408549</v>
      </c>
      <c r="AG182" s="9">
        <f t="shared" si="152"/>
        <v>2580.2529651408549</v>
      </c>
      <c r="AH182" s="9">
        <f>AVERAGE(AH136:AK136)</f>
        <v>2640.232990213281</v>
      </c>
      <c r="AI182" s="9">
        <f t="shared" si="153"/>
        <v>2640.232990213281</v>
      </c>
      <c r="AJ182" s="9">
        <f t="shared" si="153"/>
        <v>2640.232990213281</v>
      </c>
      <c r="AK182" s="9">
        <f t="shared" si="153"/>
        <v>2640.232990213281</v>
      </c>
      <c r="AL182" s="9">
        <f>AVERAGE(AL136:AO136)</f>
        <v>2391.2015249394167</v>
      </c>
      <c r="AM182" s="9">
        <f t="shared" si="154"/>
        <v>2391.2015249394167</v>
      </c>
      <c r="AN182" s="9">
        <f t="shared" si="154"/>
        <v>2391.2015249394167</v>
      </c>
      <c r="AO182" s="9">
        <f t="shared" si="154"/>
        <v>2391.2015249394167</v>
      </c>
      <c r="AP182" s="9">
        <f>AVERAGE(AP136:AS136)</f>
        <v>2515.5842254432537</v>
      </c>
      <c r="AQ182" s="9">
        <f t="shared" si="155"/>
        <v>2515.5842254432537</v>
      </c>
      <c r="AR182" s="9">
        <f t="shared" si="155"/>
        <v>2515.5842254432537</v>
      </c>
      <c r="AS182" s="9">
        <f t="shared" si="155"/>
        <v>2515.5842254432537</v>
      </c>
      <c r="AT182" s="9">
        <f>AVERAGE(AT136:AW136)</f>
        <v>2542.036415312155</v>
      </c>
      <c r="AU182" s="9">
        <f t="shared" si="156"/>
        <v>2542.036415312155</v>
      </c>
      <c r="AV182" s="9">
        <f t="shared" si="156"/>
        <v>2542.036415312155</v>
      </c>
      <c r="AW182" s="9">
        <f t="shared" si="156"/>
        <v>2542.036415312155</v>
      </c>
      <c r="AX182" s="9">
        <f>AVERAGE(AX136:BA136)</f>
        <v>2403.7045568516096</v>
      </c>
      <c r="AY182" s="9">
        <f t="shared" si="157"/>
        <v>2403.7045568516096</v>
      </c>
      <c r="AZ182" s="9">
        <f t="shared" si="157"/>
        <v>2403.7045568516096</v>
      </c>
      <c r="BA182" s="9">
        <f t="shared" si="157"/>
        <v>2403.7045568516096</v>
      </c>
      <c r="BB182" s="9">
        <f>AVERAGE(BB136:BE136)</f>
        <v>2671.1539059832653</v>
      </c>
      <c r="BC182" s="9">
        <f t="shared" si="158"/>
        <v>2671.1539059832653</v>
      </c>
      <c r="BD182" s="9">
        <f t="shared" si="158"/>
        <v>2671.1539059832653</v>
      </c>
      <c r="BE182" s="9">
        <f t="shared" si="158"/>
        <v>2671.1539059832653</v>
      </c>
      <c r="BF182" s="9">
        <f>AVERAGE(BF136:BI136)</f>
        <v>2724.6133647240881</v>
      </c>
      <c r="BG182" s="9">
        <f>BF182</f>
        <v>2724.6133647240881</v>
      </c>
      <c r="BH182" s="9">
        <f t="shared" si="159"/>
        <v>2724.6133647240881</v>
      </c>
      <c r="BI182" s="9">
        <f t="shared" si="159"/>
        <v>2724.6133647240881</v>
      </c>
      <c r="BJ182" s="31">
        <f>AVERAGE(BJ136:BM136)</f>
        <v>2690.6685924887515</v>
      </c>
      <c r="BK182" s="76">
        <f t="shared" si="159"/>
        <v>2690.6685924887515</v>
      </c>
      <c r="BL182" s="9">
        <f t="shared" si="159"/>
        <v>2690.6685924887515</v>
      </c>
      <c r="BM182" s="9">
        <f t="shared" si="159"/>
        <v>2690.6685924887515</v>
      </c>
      <c r="BN182" s="31">
        <f>AVERAGE(BN136:BQ136)</f>
        <v>2724.8776150405756</v>
      </c>
      <c r="BO182" s="31">
        <f t="shared" ref="BO182:BP182" si="161">BN182</f>
        <v>2724.8776150405756</v>
      </c>
      <c r="BP182" s="31">
        <f t="shared" si="161"/>
        <v>2724.8776150405756</v>
      </c>
      <c r="BQ182" s="9"/>
    </row>
    <row r="183" spans="2:92" x14ac:dyDescent="0.25">
      <c r="D183" s="3" t="s">
        <v>19</v>
      </c>
      <c r="E183" s="4" t="s">
        <v>20</v>
      </c>
      <c r="F183" s="9">
        <f>AVERAGE(F137:I137)</f>
        <v>213.25</v>
      </c>
      <c r="G183" s="9">
        <f t="shared" si="146"/>
        <v>213.25</v>
      </c>
      <c r="H183" s="9">
        <f t="shared" si="146"/>
        <v>213.25</v>
      </c>
      <c r="I183" s="9">
        <f t="shared" si="146"/>
        <v>213.25</v>
      </c>
      <c r="J183" s="9">
        <f>AVERAGE(J137:M137)</f>
        <v>198</v>
      </c>
      <c r="K183" s="9">
        <f t="shared" si="147"/>
        <v>198</v>
      </c>
      <c r="L183" s="9">
        <f t="shared" si="147"/>
        <v>198</v>
      </c>
      <c r="M183" s="9">
        <f t="shared" si="147"/>
        <v>198</v>
      </c>
      <c r="N183" s="9">
        <f>AVERAGE(N137:Q137)</f>
        <v>199.5</v>
      </c>
      <c r="O183" s="9">
        <f t="shared" si="148"/>
        <v>199.5</v>
      </c>
      <c r="P183" s="9">
        <f t="shared" si="148"/>
        <v>199.5</v>
      </c>
      <c r="Q183" s="9">
        <f t="shared" si="148"/>
        <v>199.5</v>
      </c>
      <c r="R183" s="9">
        <f>AVERAGE(R137:U137)</f>
        <v>191</v>
      </c>
      <c r="S183" s="9">
        <f t="shared" si="149"/>
        <v>191</v>
      </c>
      <c r="T183" s="9">
        <f t="shared" si="149"/>
        <v>191</v>
      </c>
      <c r="U183" s="9">
        <f t="shared" si="149"/>
        <v>191</v>
      </c>
      <c r="V183" s="9">
        <f>AVERAGE(V137:Y137)</f>
        <v>187.5</v>
      </c>
      <c r="W183" s="9">
        <f t="shared" si="150"/>
        <v>187.5</v>
      </c>
      <c r="X183" s="9">
        <f t="shared" si="150"/>
        <v>187.5</v>
      </c>
      <c r="Y183" s="9">
        <f t="shared" si="150"/>
        <v>187.5</v>
      </c>
      <c r="Z183" s="9">
        <f>AVERAGE(Z137:AC137)</f>
        <v>191.5</v>
      </c>
      <c r="AA183" s="9">
        <f t="shared" si="151"/>
        <v>191.5</v>
      </c>
      <c r="AB183" s="9">
        <f t="shared" si="151"/>
        <v>191.5</v>
      </c>
      <c r="AC183" s="9">
        <f t="shared" si="151"/>
        <v>191.5</v>
      </c>
      <c r="AD183" s="9">
        <f>AVERAGE(AD137:AG137)</f>
        <v>189.75</v>
      </c>
      <c r="AE183" s="9">
        <f t="shared" si="152"/>
        <v>189.75</v>
      </c>
      <c r="AF183" s="9">
        <f t="shared" si="152"/>
        <v>189.75</v>
      </c>
      <c r="AG183" s="9">
        <f t="shared" si="152"/>
        <v>189.75</v>
      </c>
      <c r="AH183" s="9">
        <f>AVERAGE(AH137:AK137)</f>
        <v>182.5</v>
      </c>
      <c r="AI183" s="9">
        <f t="shared" si="153"/>
        <v>182.5</v>
      </c>
      <c r="AJ183" s="9">
        <f t="shared" si="153"/>
        <v>182.5</v>
      </c>
      <c r="AK183" s="9">
        <f t="shared" si="153"/>
        <v>182.5</v>
      </c>
      <c r="AL183" s="9">
        <f>AVERAGE(AL137:AO137)</f>
        <v>177.75</v>
      </c>
      <c r="AM183" s="9">
        <f t="shared" si="154"/>
        <v>177.75</v>
      </c>
      <c r="AN183" s="9">
        <f t="shared" si="154"/>
        <v>177.75</v>
      </c>
      <c r="AO183" s="9">
        <f t="shared" si="154"/>
        <v>177.75</v>
      </c>
      <c r="AP183" s="9">
        <f>AVERAGE(AP137:AS137)</f>
        <v>170.75</v>
      </c>
      <c r="AQ183" s="9">
        <f t="shared" si="155"/>
        <v>170.75</v>
      </c>
      <c r="AR183" s="9">
        <f t="shared" si="155"/>
        <v>170.75</v>
      </c>
      <c r="AS183" s="9">
        <f t="shared" si="155"/>
        <v>170.75</v>
      </c>
      <c r="AT183" s="9">
        <f>AVERAGE(AT137:AW137)</f>
        <v>177</v>
      </c>
      <c r="AU183" s="9">
        <f t="shared" si="156"/>
        <v>177</v>
      </c>
      <c r="AV183" s="9">
        <f t="shared" si="156"/>
        <v>177</v>
      </c>
      <c r="AW183" s="9">
        <f t="shared" si="156"/>
        <v>177</v>
      </c>
      <c r="AX183" s="9">
        <f>AVERAGE(AX137:BA137)</f>
        <v>171</v>
      </c>
      <c r="AY183" s="9">
        <f t="shared" si="157"/>
        <v>171</v>
      </c>
      <c r="AZ183" s="9">
        <f t="shared" si="157"/>
        <v>171</v>
      </c>
      <c r="BA183" s="9">
        <f t="shared" si="157"/>
        <v>171</v>
      </c>
      <c r="BB183" s="9">
        <f>AVERAGE(BB137:BE137)</f>
        <v>175.5</v>
      </c>
      <c r="BC183" s="9">
        <f t="shared" si="158"/>
        <v>175.5</v>
      </c>
      <c r="BD183" s="9">
        <f t="shared" si="158"/>
        <v>175.5</v>
      </c>
      <c r="BE183" s="9">
        <f t="shared" si="158"/>
        <v>175.5</v>
      </c>
      <c r="BF183" s="9">
        <f>AVERAGE(BF137:BI137)</f>
        <v>171</v>
      </c>
      <c r="BG183" s="9">
        <f>BF183</f>
        <v>171</v>
      </c>
      <c r="BH183" s="9">
        <f t="shared" si="159"/>
        <v>171</v>
      </c>
      <c r="BI183" s="9">
        <f t="shared" si="159"/>
        <v>171</v>
      </c>
      <c r="BJ183" s="31" t="e">
        <f>AVERAGE(BJ137:BM137)</f>
        <v>#DIV/0!</v>
      </c>
      <c r="BK183" s="76" t="e">
        <f t="shared" si="159"/>
        <v>#DIV/0!</v>
      </c>
      <c r="BL183" s="9" t="e">
        <f t="shared" si="159"/>
        <v>#DIV/0!</v>
      </c>
      <c r="BM183" s="9" t="e">
        <f t="shared" si="159"/>
        <v>#DIV/0!</v>
      </c>
      <c r="BN183" s="31" t="e">
        <f>AVERAGE(BN137:BQ137)</f>
        <v>#DIV/0!</v>
      </c>
      <c r="BO183" s="31" t="e">
        <f t="shared" ref="BO183:BP183" si="162">BN183</f>
        <v>#DIV/0!</v>
      </c>
      <c r="BP183" s="31" t="e">
        <f t="shared" si="162"/>
        <v>#DIV/0!</v>
      </c>
      <c r="BQ183" s="9"/>
    </row>
    <row r="184" spans="2:92" x14ac:dyDescent="0.25">
      <c r="BL184" s="69"/>
      <c r="BM184" s="81"/>
      <c r="BO184" s="31">
        <f t="shared" ref="BO184:BP184" si="163">SUM(BN184)</f>
        <v>0</v>
      </c>
      <c r="BP184" s="31">
        <f t="shared" si="163"/>
        <v>0</v>
      </c>
    </row>
    <row r="185" spans="2:92" x14ac:dyDescent="0.25">
      <c r="BL185" s="69"/>
      <c r="BM185" s="81"/>
      <c r="BO185" s="31">
        <f t="shared" ref="BO185:BP185" si="164">SUM(BN185)</f>
        <v>0</v>
      </c>
      <c r="BP185" s="31">
        <f t="shared" si="164"/>
        <v>0</v>
      </c>
    </row>
    <row r="186" spans="2:92" x14ac:dyDescent="0.25">
      <c r="BL186" s="69"/>
      <c r="BM186" s="81"/>
      <c r="BO186" s="31">
        <f t="shared" ref="BO186:BP186" si="165">SUM(BN186)</f>
        <v>0</v>
      </c>
      <c r="BP186" s="31">
        <f t="shared" si="165"/>
        <v>0</v>
      </c>
    </row>
    <row r="187" spans="2:92" x14ac:dyDescent="0.25">
      <c r="C187" s="3" t="s">
        <v>67</v>
      </c>
      <c r="D187" s="3" t="s">
        <v>65</v>
      </c>
      <c r="F187" s="63">
        <f t="shared" ref="F187:AC187" si="166">F61/$AD61*100</f>
        <v>56.136417139747685</v>
      </c>
      <c r="G187" s="63">
        <f t="shared" si="166"/>
        <v>57.770428030580781</v>
      </c>
      <c r="H187" s="63">
        <f t="shared" si="166"/>
        <v>58.14053111142843</v>
      </c>
      <c r="I187" s="63">
        <f t="shared" si="166"/>
        <v>57.944480678612365</v>
      </c>
      <c r="J187" s="63">
        <f t="shared" si="166"/>
        <v>63.98615297336724</v>
      </c>
      <c r="K187" s="63">
        <f t="shared" si="166"/>
        <v>62.137567199373258</v>
      </c>
      <c r="L187" s="63">
        <f t="shared" si="166"/>
        <v>58.362824515566324</v>
      </c>
      <c r="M187" s="63">
        <f t="shared" si="166"/>
        <v>60.691502294330355</v>
      </c>
      <c r="N187" s="63">
        <f t="shared" si="166"/>
        <v>73.216346283725102</v>
      </c>
      <c r="O187" s="63">
        <f t="shared" si="166"/>
        <v>73.342930027748082</v>
      </c>
      <c r="P187" s="63">
        <f t="shared" si="166"/>
        <v>70.922401849357627</v>
      </c>
      <c r="Q187" s="63">
        <f t="shared" si="166"/>
        <v>70.785398102015691</v>
      </c>
      <c r="R187" s="63">
        <f t="shared" si="166"/>
        <v>75.254421747704697</v>
      </c>
      <c r="S187" s="63">
        <f t="shared" si="166"/>
        <v>79.196656336712749</v>
      </c>
      <c r="T187" s="63">
        <f t="shared" si="166"/>
        <v>69.086165708926856</v>
      </c>
      <c r="U187" s="63">
        <f t="shared" si="166"/>
        <v>67.66981710964545</v>
      </c>
      <c r="V187" s="63">
        <f t="shared" si="166"/>
        <v>77.745960319083665</v>
      </c>
      <c r="W187" s="63">
        <f t="shared" si="166"/>
        <v>74.742683806928909</v>
      </c>
      <c r="X187" s="63">
        <f t="shared" si="166"/>
        <v>72.816526897115978</v>
      </c>
      <c r="Y187" s="63">
        <f t="shared" si="166"/>
        <v>75.062616501425993</v>
      </c>
      <c r="Z187" s="63">
        <f t="shared" si="166"/>
        <v>97.567894040144026</v>
      </c>
      <c r="AA187" s="63">
        <f t="shared" si="166"/>
        <v>88.399834823651091</v>
      </c>
      <c r="AB187" s="63">
        <f t="shared" si="166"/>
        <v>90.743949644369152</v>
      </c>
      <c r="AC187" s="63">
        <f t="shared" si="166"/>
        <v>89.004580942199851</v>
      </c>
      <c r="AD187" s="63">
        <f>AD61/$AD61*100</f>
        <v>100</v>
      </c>
      <c r="AE187" s="63">
        <f t="shared" ref="AE187:BI187" si="167">AE61/$AD61*100</f>
        <v>101.5738064272124</v>
      </c>
      <c r="AF187" s="63">
        <f t="shared" si="167"/>
        <v>89.868283439527318</v>
      </c>
      <c r="AG187" s="63">
        <f t="shared" si="167"/>
        <v>58.643778679129511</v>
      </c>
      <c r="AH187" s="63">
        <f t="shared" si="167"/>
        <v>42.017698568600288</v>
      </c>
      <c r="AI187" s="63">
        <f t="shared" si="167"/>
        <v>46.432306641401375</v>
      </c>
      <c r="AJ187" s="63">
        <f t="shared" si="167"/>
        <v>52.775001254259656</v>
      </c>
      <c r="AK187" s="63">
        <f t="shared" si="167"/>
        <v>52.841380534661951</v>
      </c>
      <c r="AL187" s="63">
        <f t="shared" si="167"/>
        <v>77.371612051698662</v>
      </c>
      <c r="AM187" s="63">
        <f t="shared" si="167"/>
        <v>83.687677767186258</v>
      </c>
      <c r="AN187" s="63">
        <f t="shared" si="167"/>
        <v>83.134259813134605</v>
      </c>
      <c r="AO187" s="63">
        <f t="shared" si="167"/>
        <v>85.453289440677381</v>
      </c>
      <c r="AP187" s="63">
        <f t="shared" si="167"/>
        <v>98.453980248304816</v>
      </c>
      <c r="AQ187" s="63">
        <f t="shared" si="167"/>
        <v>100.70933207778725</v>
      </c>
      <c r="AR187" s="63">
        <f t="shared" si="167"/>
        <v>97.308165809267635</v>
      </c>
      <c r="AS187" s="63">
        <f t="shared" si="167"/>
        <v>92.856122909728029</v>
      </c>
      <c r="AT187" s="63">
        <f t="shared" si="167"/>
        <v>101.99176433811755</v>
      </c>
      <c r="AU187" s="63">
        <f t="shared" si="167"/>
        <v>94.619804952974903</v>
      </c>
      <c r="AV187" s="63">
        <f t="shared" si="167"/>
        <v>88.248937738550538</v>
      </c>
      <c r="AW187" s="63">
        <f t="shared" si="167"/>
        <v>81.521474854988284</v>
      </c>
      <c r="AX187" s="63">
        <f t="shared" si="167"/>
        <v>96.779833048391268</v>
      </c>
      <c r="AY187" s="63">
        <f t="shared" si="167"/>
        <v>100.42837791422407</v>
      </c>
      <c r="AZ187" s="63">
        <f t="shared" si="167"/>
        <v>99.603268021781659</v>
      </c>
      <c r="BA187" s="63">
        <f t="shared" si="167"/>
        <v>93.614853521768154</v>
      </c>
      <c r="BB187" s="63">
        <f t="shared" si="167"/>
        <v>83.600844406194881</v>
      </c>
      <c r="BC187" s="63">
        <f t="shared" si="167"/>
        <v>78.378493113149659</v>
      </c>
      <c r="BD187" s="63">
        <f t="shared" si="167"/>
        <v>77.048591948810781</v>
      </c>
      <c r="BE187" s="63">
        <f t="shared" si="167"/>
        <v>73.839616852618704</v>
      </c>
      <c r="BF187" s="63">
        <f t="shared" si="167"/>
        <v>84.749360327574024</v>
      </c>
      <c r="BG187" s="63">
        <f t="shared" si="167"/>
        <v>82.033984647861786</v>
      </c>
      <c r="BH187" s="63">
        <f t="shared" si="167"/>
        <v>76.98182674235963</v>
      </c>
      <c r="BI187" s="63">
        <f t="shared" si="167"/>
        <v>73.349104844529691</v>
      </c>
      <c r="BJ187" s="28">
        <f t="shared" ref="BJ187:BM187" si="168">BJ61/$AD61*100</f>
        <v>81.585924505146323</v>
      </c>
      <c r="BK187" s="70">
        <f t="shared" si="168"/>
        <v>80.323946325405132</v>
      </c>
      <c r="BL187" s="69">
        <f t="shared" si="168"/>
        <v>72.200974849199397</v>
      </c>
      <c r="BM187" s="81">
        <f t="shared" si="168"/>
        <v>68.51422330453039</v>
      </c>
      <c r="BN187" s="28">
        <f>BN61/$AD61*100</f>
        <v>83.038550153019671</v>
      </c>
      <c r="BO187" s="28">
        <f t="shared" ref="BO187:BP187" si="169">BO61/$AD61*100</f>
        <v>79.068142962445535</v>
      </c>
      <c r="BP187" s="28">
        <f t="shared" si="169"/>
        <v>75.448928476325378</v>
      </c>
    </row>
    <row r="188" spans="2:92" x14ac:dyDescent="0.25">
      <c r="BL188" s="69"/>
      <c r="BM188" s="81"/>
      <c r="BO188" s="31">
        <f t="shared" ref="BO188:BP188" si="170">SUM(BN188)</f>
        <v>0</v>
      </c>
      <c r="BP188" s="31">
        <f t="shared" si="170"/>
        <v>0</v>
      </c>
    </row>
    <row r="189" spans="2:92" x14ac:dyDescent="0.25">
      <c r="BL189" s="69"/>
      <c r="BM189" s="81"/>
      <c r="BO189" s="31">
        <f t="shared" ref="BO189:BP189" si="171">SUM(BN189)</f>
        <v>0</v>
      </c>
      <c r="BP189" s="31">
        <f t="shared" si="171"/>
        <v>0</v>
      </c>
    </row>
    <row r="190" spans="2:92" x14ac:dyDescent="0.25">
      <c r="BL190" s="69"/>
      <c r="BM190" s="81"/>
      <c r="BO190" s="31">
        <f t="shared" ref="BO190:BP190" si="172">SUM(BN190)</f>
        <v>0</v>
      </c>
      <c r="BP190" s="31">
        <f t="shared" si="172"/>
        <v>0</v>
      </c>
    </row>
    <row r="191" spans="2:92" x14ac:dyDescent="0.25">
      <c r="C191" t="s">
        <v>68</v>
      </c>
      <c r="D191" s="3" t="s">
        <v>14</v>
      </c>
      <c r="E191" s="4" t="s">
        <v>15</v>
      </c>
      <c r="F191" s="9">
        <f>SUM(F60,F32)</f>
        <v>327951000</v>
      </c>
      <c r="G191" s="9">
        <f t="shared" ref="G191:BI191" si="173">SUM(G60,G32)</f>
        <v>334550000</v>
      </c>
      <c r="H191" s="9">
        <f t="shared" si="173"/>
        <v>336683000</v>
      </c>
      <c r="I191" s="9">
        <f t="shared" si="173"/>
        <v>330543000</v>
      </c>
      <c r="J191" s="9">
        <f t="shared" si="173"/>
        <v>357704000</v>
      </c>
      <c r="K191" s="9">
        <f t="shared" si="173"/>
        <v>341055000</v>
      </c>
      <c r="L191" s="9">
        <f t="shared" si="173"/>
        <v>335952000</v>
      </c>
      <c r="M191" s="9">
        <f t="shared" si="173"/>
        <v>341890000</v>
      </c>
      <c r="N191" s="9">
        <f t="shared" si="173"/>
        <v>398929000</v>
      </c>
      <c r="O191" s="9">
        <f t="shared" si="173"/>
        <v>406040000</v>
      </c>
      <c r="P191" s="9">
        <f t="shared" si="173"/>
        <v>402188000</v>
      </c>
      <c r="Q191" s="9">
        <f t="shared" si="173"/>
        <v>423248000</v>
      </c>
      <c r="R191" s="9">
        <f t="shared" si="173"/>
        <v>462783000</v>
      </c>
      <c r="S191" s="9">
        <f t="shared" si="173"/>
        <v>491244000</v>
      </c>
      <c r="T191" s="9">
        <f t="shared" si="173"/>
        <v>440957000</v>
      </c>
      <c r="U191" s="9">
        <f t="shared" si="173"/>
        <v>432055000</v>
      </c>
      <c r="V191" s="9">
        <f t="shared" si="173"/>
        <v>491072000</v>
      </c>
      <c r="W191" s="9">
        <f t="shared" si="173"/>
        <v>474840000</v>
      </c>
      <c r="X191" s="9">
        <f t="shared" si="173"/>
        <v>468758000</v>
      </c>
      <c r="Y191" s="9">
        <f t="shared" si="173"/>
        <v>471100000</v>
      </c>
      <c r="Z191" s="9">
        <f t="shared" si="173"/>
        <v>548569000</v>
      </c>
      <c r="AA191" s="9">
        <f t="shared" si="173"/>
        <v>533949000</v>
      </c>
      <c r="AB191" s="9">
        <f t="shared" si="173"/>
        <v>539295000</v>
      </c>
      <c r="AC191" s="9">
        <f t="shared" si="173"/>
        <v>530620000</v>
      </c>
      <c r="AD191" s="9">
        <f t="shared" si="173"/>
        <v>576445000</v>
      </c>
      <c r="AE191" s="9">
        <f t="shared" si="173"/>
        <v>583177000</v>
      </c>
      <c r="AF191" s="9">
        <f t="shared" si="173"/>
        <v>551303000</v>
      </c>
      <c r="AG191" s="9">
        <f t="shared" si="173"/>
        <v>378607000</v>
      </c>
      <c r="AH191" s="9">
        <f t="shared" si="173"/>
        <v>290529000</v>
      </c>
      <c r="AI191" s="9">
        <f t="shared" si="173"/>
        <v>296939000</v>
      </c>
      <c r="AJ191" s="9">
        <f t="shared" si="173"/>
        <v>312420000</v>
      </c>
      <c r="AK191" s="9">
        <f t="shared" si="173"/>
        <v>324683000</v>
      </c>
      <c r="AL191" s="9">
        <f t="shared" si="173"/>
        <v>420257000</v>
      </c>
      <c r="AM191" s="9">
        <f t="shared" si="173"/>
        <v>462240000</v>
      </c>
      <c r="AN191" s="9">
        <f t="shared" si="173"/>
        <v>465685000</v>
      </c>
      <c r="AO191" s="9">
        <f t="shared" si="173"/>
        <v>497534000</v>
      </c>
      <c r="AP191" s="9">
        <f t="shared" si="173"/>
        <v>590105000</v>
      </c>
      <c r="AQ191" s="9">
        <f t="shared" si="173"/>
        <v>599444000</v>
      </c>
      <c r="AR191" s="9">
        <f t="shared" si="173"/>
        <v>588703000</v>
      </c>
      <c r="AS191" s="9">
        <f t="shared" si="173"/>
        <v>556590000</v>
      </c>
      <c r="AT191" s="9">
        <f t="shared" si="173"/>
        <v>622762000</v>
      </c>
      <c r="AU191" s="9">
        <f t="shared" si="173"/>
        <v>567037000</v>
      </c>
      <c r="AV191" s="9">
        <f t="shared" si="173"/>
        <v>533810000</v>
      </c>
      <c r="AW191" s="9">
        <f t="shared" si="173"/>
        <v>491459000</v>
      </c>
      <c r="AX191" s="9">
        <f t="shared" si="173"/>
        <v>565562000</v>
      </c>
      <c r="AY191" s="9">
        <f t="shared" si="173"/>
        <v>578405000</v>
      </c>
      <c r="AZ191" s="9">
        <f t="shared" si="173"/>
        <v>571933000</v>
      </c>
      <c r="BA191" s="9">
        <f t="shared" si="173"/>
        <v>544242000</v>
      </c>
      <c r="BB191" s="9">
        <f t="shared" si="173"/>
        <v>613026000</v>
      </c>
      <c r="BC191" s="9">
        <f t="shared" si="173"/>
        <v>605833000</v>
      </c>
      <c r="BD191" s="9">
        <f t="shared" si="173"/>
        <v>597977000</v>
      </c>
      <c r="BE191" s="9">
        <f t="shared" si="173"/>
        <v>566246000</v>
      </c>
      <c r="BF191" s="9">
        <f t="shared" si="173"/>
        <v>653797000</v>
      </c>
      <c r="BG191" s="9">
        <f t="shared" si="173"/>
        <v>633093000</v>
      </c>
      <c r="BH191" s="9">
        <f t="shared" si="173"/>
        <v>599305000</v>
      </c>
      <c r="BI191" s="9">
        <f t="shared" si="173"/>
        <v>573723000</v>
      </c>
      <c r="BJ191" s="31">
        <f t="shared" ref="BJ191:BP192" si="174">SUM(BJ60,BJ32)</f>
        <v>625400000</v>
      </c>
      <c r="BK191" s="76">
        <f t="shared" si="174"/>
        <v>626557000</v>
      </c>
      <c r="BL191" s="9">
        <f t="shared" si="174"/>
        <v>568822000</v>
      </c>
      <c r="BM191" s="9">
        <f t="shared" si="174"/>
        <v>545135000</v>
      </c>
      <c r="BN191" s="31">
        <f t="shared" si="174"/>
        <v>664275000</v>
      </c>
      <c r="BO191" s="31">
        <f t="shared" si="174"/>
        <v>631830000</v>
      </c>
      <c r="BP191" s="31">
        <f t="shared" si="174"/>
        <v>633959000</v>
      </c>
      <c r="BQ191" s="9"/>
      <c r="BR191" s="9">
        <f>SUM(BJ191:BL191)</f>
        <v>1820779000</v>
      </c>
      <c r="BS191" s="9">
        <f>SUM(BN191:BP191)</f>
        <v>1930064000</v>
      </c>
      <c r="BT191" s="12">
        <f>(BS191-BR191)/BR191</f>
        <v>6.0021012984003003E-2</v>
      </c>
      <c r="CE191" s="9">
        <f>SUM(AT191:AW191)</f>
        <v>2215068000</v>
      </c>
      <c r="CF191" s="12"/>
      <c r="CG191" s="9">
        <f>SUM(AX191:BA191)</f>
        <v>2260142000</v>
      </c>
      <c r="CH191" s="12">
        <f>(CG191-CE191)/CE191</f>
        <v>2.0348810962011098E-2</v>
      </c>
      <c r="CI191" s="9">
        <f>SUM(BB191:BE191)</f>
        <v>2383082000</v>
      </c>
      <c r="CJ191" s="12">
        <f>(CI191-CG191)/CG191</f>
        <v>5.439481236134721E-2</v>
      </c>
      <c r="CK191" s="9">
        <f>SUM(BD191:BG191)</f>
        <v>2451113000</v>
      </c>
      <c r="CL191" s="12">
        <f>(CK191-CI191)/CI191</f>
        <v>2.8547485986634116E-2</v>
      </c>
      <c r="CM191" s="9">
        <f>SUM(BF191:BI191)</f>
        <v>2459918000</v>
      </c>
      <c r="CN191" s="12">
        <f>(CM191-CK191)/CK191</f>
        <v>3.5922456451416155E-3</v>
      </c>
    </row>
    <row r="192" spans="2:92" x14ac:dyDescent="0.25">
      <c r="D192" s="3" t="s">
        <v>16</v>
      </c>
      <c r="E192" s="4" t="s">
        <v>17</v>
      </c>
      <c r="F192" s="9">
        <f>SUM(F61,F33)</f>
        <v>164367</v>
      </c>
      <c r="G192" s="9">
        <f t="shared" ref="G192:BI192" si="175">SUM(G61,G33)</f>
        <v>170107</v>
      </c>
      <c r="H192" s="9">
        <f t="shared" si="175"/>
        <v>171811</v>
      </c>
      <c r="I192" s="9">
        <f t="shared" si="175"/>
        <v>169566</v>
      </c>
      <c r="J192" s="9">
        <f t="shared" si="175"/>
        <v>186032</v>
      </c>
      <c r="K192" s="9">
        <f t="shared" si="175"/>
        <v>181479</v>
      </c>
      <c r="L192" s="9">
        <f t="shared" si="175"/>
        <v>170930</v>
      </c>
      <c r="M192" s="9">
        <f t="shared" si="175"/>
        <v>177499</v>
      </c>
      <c r="N192" s="9">
        <f t="shared" si="175"/>
        <v>211824</v>
      </c>
      <c r="O192" s="9">
        <f t="shared" si="175"/>
        <v>213394</v>
      </c>
      <c r="P192" s="9">
        <f t="shared" si="175"/>
        <v>206948</v>
      </c>
      <c r="Q192" s="9">
        <f t="shared" si="175"/>
        <v>204872</v>
      </c>
      <c r="R192" s="9">
        <f t="shared" si="175"/>
        <v>215940</v>
      </c>
      <c r="S192" s="9">
        <f t="shared" si="175"/>
        <v>227205</v>
      </c>
      <c r="T192" s="9">
        <f t="shared" si="175"/>
        <v>199426</v>
      </c>
      <c r="U192" s="9">
        <f t="shared" si="175"/>
        <v>195242</v>
      </c>
      <c r="V192" s="9">
        <f t="shared" si="175"/>
        <v>224344</v>
      </c>
      <c r="W192" s="9">
        <f t="shared" si="175"/>
        <v>214744</v>
      </c>
      <c r="X192" s="9">
        <f t="shared" si="175"/>
        <v>210535</v>
      </c>
      <c r="Y192" s="9">
        <f t="shared" si="175"/>
        <v>214569</v>
      </c>
      <c r="Z192" s="9">
        <f t="shared" si="175"/>
        <v>278982</v>
      </c>
      <c r="AA192" s="9">
        <f t="shared" si="175"/>
        <v>256165</v>
      </c>
      <c r="AB192" s="9">
        <f t="shared" si="175"/>
        <v>262776</v>
      </c>
      <c r="AC192" s="9">
        <f t="shared" si="175"/>
        <v>256636</v>
      </c>
      <c r="AD192" s="9">
        <f t="shared" si="175"/>
        <v>286719</v>
      </c>
      <c r="AE192" s="9">
        <f t="shared" si="175"/>
        <v>290777</v>
      </c>
      <c r="AF192" s="9">
        <f t="shared" si="175"/>
        <v>260173</v>
      </c>
      <c r="AG192" s="9">
        <f t="shared" si="175"/>
        <v>160415</v>
      </c>
      <c r="AH192" s="9">
        <f t="shared" si="175"/>
        <v>124516</v>
      </c>
      <c r="AI192" s="9">
        <f t="shared" si="175"/>
        <v>137840</v>
      </c>
      <c r="AJ192" s="9">
        <f t="shared" si="175"/>
        <v>155521</v>
      </c>
      <c r="AK192" s="9">
        <f t="shared" si="175"/>
        <v>154378</v>
      </c>
      <c r="AL192" s="9">
        <f t="shared" si="175"/>
        <v>220792</v>
      </c>
      <c r="AM192" s="9">
        <f t="shared" si="175"/>
        <v>238667</v>
      </c>
      <c r="AN192" s="9">
        <f t="shared" si="175"/>
        <v>236693</v>
      </c>
      <c r="AO192" s="9">
        <f t="shared" si="175"/>
        <v>242704</v>
      </c>
      <c r="AP192" s="9">
        <f t="shared" si="175"/>
        <v>281986</v>
      </c>
      <c r="AQ192" s="9">
        <f t="shared" si="175"/>
        <v>288299</v>
      </c>
      <c r="AR192" s="9">
        <f t="shared" si="175"/>
        <v>277810</v>
      </c>
      <c r="AS192" s="9">
        <f t="shared" si="175"/>
        <v>265861</v>
      </c>
      <c r="AT192" s="9">
        <f t="shared" si="175"/>
        <v>291987</v>
      </c>
      <c r="AU192" s="9">
        <f t="shared" si="175"/>
        <v>271403</v>
      </c>
      <c r="AV192" s="9">
        <f t="shared" si="175"/>
        <v>254050</v>
      </c>
      <c r="AW192" s="9">
        <f t="shared" si="175"/>
        <v>234879</v>
      </c>
      <c r="AX192" s="9">
        <f t="shared" si="175"/>
        <v>279427</v>
      </c>
      <c r="AY192" s="9">
        <f t="shared" si="175"/>
        <v>289031</v>
      </c>
      <c r="AZ192" s="9">
        <f t="shared" si="175"/>
        <v>286354</v>
      </c>
      <c r="BA192" s="9">
        <f t="shared" si="175"/>
        <v>270510</v>
      </c>
      <c r="BB192" s="9">
        <f t="shared" si="175"/>
        <v>267138</v>
      </c>
      <c r="BC192" s="9">
        <f t="shared" si="175"/>
        <v>277713</v>
      </c>
      <c r="BD192" s="9">
        <f t="shared" si="175"/>
        <v>273989</v>
      </c>
      <c r="BE192" s="9">
        <f t="shared" si="175"/>
        <v>263192</v>
      </c>
      <c r="BF192" s="9">
        <f t="shared" si="175"/>
        <v>296895</v>
      </c>
      <c r="BG192" s="9">
        <f t="shared" si="175"/>
        <v>287743</v>
      </c>
      <c r="BH192" s="9">
        <f t="shared" si="175"/>
        <v>273699</v>
      </c>
      <c r="BI192" s="9">
        <f t="shared" si="175"/>
        <v>264800</v>
      </c>
      <c r="BJ192" s="31">
        <f t="shared" si="174"/>
        <v>291527</v>
      </c>
      <c r="BK192" s="76">
        <f t="shared" si="174"/>
        <v>288870</v>
      </c>
      <c r="BL192" s="9">
        <f t="shared" si="174"/>
        <v>264851</v>
      </c>
      <c r="BM192" s="9">
        <f t="shared" si="174"/>
        <v>257103</v>
      </c>
      <c r="BN192" s="31">
        <f t="shared" si="174"/>
        <v>315044</v>
      </c>
      <c r="BO192" s="31">
        <f t="shared" si="174"/>
        <v>298665</v>
      </c>
      <c r="BP192" s="31">
        <f t="shared" si="174"/>
        <v>294758</v>
      </c>
      <c r="BQ192" s="9"/>
      <c r="BR192" s="9">
        <f>SUM(BJ192:BL192)</f>
        <v>845248</v>
      </c>
      <c r="BS192" s="9">
        <f>SUM(BN192:BP192)</f>
        <v>908467</v>
      </c>
      <c r="BT192" s="12">
        <f>(BS192-BR192)/BR192</f>
        <v>7.4793433406526846E-2</v>
      </c>
      <c r="CE192" s="9">
        <f>SUM(AT192:AW192)</f>
        <v>1052319</v>
      </c>
      <c r="CF192" s="12"/>
      <c r="CG192" s="9">
        <f>SUM(AX192:BA192)</f>
        <v>1125322</v>
      </c>
      <c r="CH192" s="12">
        <f>(CG192-CE192)/CE192</f>
        <v>6.9373450446109972E-2</v>
      </c>
      <c r="CI192" s="9">
        <f>SUM(BB192:BE192)</f>
        <v>1082032</v>
      </c>
      <c r="CJ192" s="12">
        <f>(CI192-CG192)/CG192</f>
        <v>-3.8468989320390078E-2</v>
      </c>
      <c r="CK192" s="9">
        <f>SUM(BD192:BG192)</f>
        <v>1121819</v>
      </c>
      <c r="CL192" s="12">
        <f>(CK192-CI192)/CI192</f>
        <v>3.677063155248643E-2</v>
      </c>
      <c r="CM192" s="9">
        <f>SUM(BF192:BI192)</f>
        <v>1123137</v>
      </c>
      <c r="CN192" s="12">
        <f>(CM192-CK192)/CK192</f>
        <v>1.174877587204353E-3</v>
      </c>
    </row>
    <row r="193" spans="2:92" x14ac:dyDescent="0.25">
      <c r="BL193" s="69"/>
      <c r="BM193" s="81"/>
      <c r="BO193" s="31">
        <f t="shared" ref="BO193:BP193" si="176">SUM(BN193)</f>
        <v>0</v>
      </c>
      <c r="BP193" s="31">
        <f t="shared" si="176"/>
        <v>0</v>
      </c>
      <c r="CM193" s="69"/>
      <c r="CN193" s="69"/>
    </row>
    <row r="194" spans="2:92" x14ac:dyDescent="0.25">
      <c r="D194" t="s">
        <v>69</v>
      </c>
      <c r="F194" s="63">
        <f t="shared" ref="F194:AC194" si="177">F192/$AD192*100</f>
        <v>57.326860096470753</v>
      </c>
      <c r="G194" s="63">
        <f t="shared" si="177"/>
        <v>59.328820203753494</v>
      </c>
      <c r="H194" s="63">
        <f t="shared" si="177"/>
        <v>59.923130312256944</v>
      </c>
      <c r="I194" s="63">
        <f t="shared" si="177"/>
        <v>59.140133719774411</v>
      </c>
      <c r="J194" s="63">
        <f t="shared" si="177"/>
        <v>64.883038794080619</v>
      </c>
      <c r="K194" s="63">
        <f t="shared" si="177"/>
        <v>63.295072876230726</v>
      </c>
      <c r="L194" s="63">
        <f t="shared" si="177"/>
        <v>59.615860825407452</v>
      </c>
      <c r="M194" s="63">
        <f t="shared" si="177"/>
        <v>61.906954195571274</v>
      </c>
      <c r="N194" s="63">
        <f t="shared" si="177"/>
        <v>73.87860588241449</v>
      </c>
      <c r="O194" s="63">
        <f t="shared" si="177"/>
        <v>74.426180336845476</v>
      </c>
      <c r="P194" s="63">
        <f t="shared" si="177"/>
        <v>72.177986111837726</v>
      </c>
      <c r="Q194" s="63">
        <f t="shared" si="177"/>
        <v>71.453932247252538</v>
      </c>
      <c r="R194" s="63">
        <f t="shared" si="177"/>
        <v>75.314157764222116</v>
      </c>
      <c r="S194" s="63">
        <f t="shared" si="177"/>
        <v>79.243091668148963</v>
      </c>
      <c r="T194" s="63">
        <f t="shared" si="177"/>
        <v>69.554511560098902</v>
      </c>
      <c r="U194" s="63">
        <f t="shared" si="177"/>
        <v>68.0952430777172</v>
      </c>
      <c r="V194" s="63">
        <f t="shared" si="177"/>
        <v>78.245250576348269</v>
      </c>
      <c r="W194" s="63">
        <f t="shared" si="177"/>
        <v>74.89702461294857</v>
      </c>
      <c r="X194" s="63">
        <f t="shared" si="177"/>
        <v>73.429036792120499</v>
      </c>
      <c r="Y194" s="63">
        <f t="shared" si="177"/>
        <v>74.835989243824102</v>
      </c>
      <c r="Z194" s="63">
        <f t="shared" si="177"/>
        <v>97.301539137622555</v>
      </c>
      <c r="AA194" s="63">
        <f t="shared" si="177"/>
        <v>89.34357332440473</v>
      </c>
      <c r="AB194" s="63">
        <f t="shared" si="177"/>
        <v>91.649315183158421</v>
      </c>
      <c r="AC194" s="63">
        <f t="shared" si="177"/>
        <v>89.507845660734034</v>
      </c>
      <c r="AD194">
        <f>AD192/$AD192*100</f>
        <v>100</v>
      </c>
      <c r="AE194" s="63">
        <f t="shared" ref="AE194:BI194" si="178">AE192/$AD192*100</f>
        <v>101.41532301661209</v>
      </c>
      <c r="AF194" s="63">
        <f t="shared" si="178"/>
        <v>90.741457664124098</v>
      </c>
      <c r="AG194" s="63">
        <f t="shared" si="178"/>
        <v>55.948507074871209</v>
      </c>
      <c r="AH194" s="63">
        <f t="shared" si="178"/>
        <v>43.427885839445594</v>
      </c>
      <c r="AI194" s="63">
        <f t="shared" si="178"/>
        <v>48.074944457814098</v>
      </c>
      <c r="AJ194" s="63">
        <f t="shared" si="178"/>
        <v>54.241609380613077</v>
      </c>
      <c r="AK194" s="63">
        <f t="shared" si="178"/>
        <v>53.842961226845802</v>
      </c>
      <c r="AL194" s="63">
        <f t="shared" si="178"/>
        <v>77.006406969890378</v>
      </c>
      <c r="AM194" s="63">
        <f t="shared" si="178"/>
        <v>83.240733959033065</v>
      </c>
      <c r="AN194" s="63">
        <f t="shared" si="178"/>
        <v>82.552254995308999</v>
      </c>
      <c r="AO194" s="63">
        <f t="shared" si="178"/>
        <v>84.648732731350208</v>
      </c>
      <c r="AP194" s="63">
        <f t="shared" si="178"/>
        <v>98.349254845336375</v>
      </c>
      <c r="AQ194" s="63">
        <f t="shared" si="178"/>
        <v>100.55106218980954</v>
      </c>
      <c r="AR194" s="63">
        <f t="shared" si="178"/>
        <v>96.892776551257498</v>
      </c>
      <c r="AS194" s="63">
        <f t="shared" si="178"/>
        <v>92.725281547438428</v>
      </c>
      <c r="AT194" s="63">
        <f t="shared" si="178"/>
        <v>101.83733899741559</v>
      </c>
      <c r="AU194" s="63">
        <f t="shared" si="178"/>
        <v>94.658184494226049</v>
      </c>
      <c r="AV194" s="63">
        <f t="shared" si="178"/>
        <v>88.605917291843227</v>
      </c>
      <c r="AW194" s="63">
        <f t="shared" si="178"/>
        <v>81.919579797641589</v>
      </c>
      <c r="AX194" s="63">
        <f t="shared" si="178"/>
        <v>97.456743361967639</v>
      </c>
      <c r="AY194" s="63">
        <f t="shared" si="178"/>
        <v>100.80636441951876</v>
      </c>
      <c r="AZ194" s="63">
        <f t="shared" si="178"/>
        <v>99.872697658683236</v>
      </c>
      <c r="BA194" s="63">
        <f t="shared" si="178"/>
        <v>94.346729724922312</v>
      </c>
      <c r="BB194" s="63">
        <f t="shared" si="178"/>
        <v>93.17066535527816</v>
      </c>
      <c r="BC194" s="63">
        <f t="shared" si="178"/>
        <v>96.858945518085648</v>
      </c>
      <c r="BD194" s="63">
        <f t="shared" si="178"/>
        <v>95.560112863116856</v>
      </c>
      <c r="BE194" s="63">
        <f t="shared" si="178"/>
        <v>91.794404974905746</v>
      </c>
      <c r="BF194" s="63">
        <f t="shared" si="178"/>
        <v>103.54911952120369</v>
      </c>
      <c r="BG194" s="63">
        <f t="shared" si="178"/>
        <v>100.35714410276265</v>
      </c>
      <c r="BH194" s="63">
        <f t="shared" si="178"/>
        <v>95.458968537139157</v>
      </c>
      <c r="BI194" s="63">
        <f t="shared" si="178"/>
        <v>92.355232823775196</v>
      </c>
      <c r="BJ194" s="28">
        <f t="shared" ref="BJ194:BP194" si="179">BJ192/$AD192*100</f>
        <v>101.67690317000269</v>
      </c>
      <c r="BK194" s="70">
        <f t="shared" si="179"/>
        <v>100.75021187992425</v>
      </c>
      <c r="BL194" s="69">
        <f t="shared" si="179"/>
        <v>92.373020274205757</v>
      </c>
      <c r="BM194" s="81">
        <f t="shared" si="179"/>
        <v>89.670722902911919</v>
      </c>
      <c r="BN194" s="28">
        <f t="shared" si="179"/>
        <v>109.8790104597184</v>
      </c>
      <c r="BO194" s="28">
        <f t="shared" si="179"/>
        <v>104.1664486832055</v>
      </c>
      <c r="BP194" s="28">
        <f t="shared" si="179"/>
        <v>102.8037904708094</v>
      </c>
      <c r="CM194" s="69"/>
      <c r="CN194" s="69"/>
    </row>
    <row r="195" spans="2:92" x14ac:dyDescent="0.25">
      <c r="BL195" s="69"/>
      <c r="BM195" s="81"/>
      <c r="BO195" s="31">
        <f t="shared" ref="BO195:BP195" si="180">SUM(BN195)</f>
        <v>0</v>
      </c>
      <c r="BP195" s="31">
        <f t="shared" si="180"/>
        <v>0</v>
      </c>
      <c r="CM195" s="69"/>
      <c r="CN195" s="69"/>
    </row>
    <row r="196" spans="2:92" x14ac:dyDescent="0.25">
      <c r="BL196" s="69"/>
      <c r="BM196" s="81"/>
      <c r="BO196" s="31">
        <f t="shared" ref="BO196:BP196" si="181">SUM(BN196)</f>
        <v>0</v>
      </c>
      <c r="BP196" s="31">
        <f t="shared" si="181"/>
        <v>0</v>
      </c>
      <c r="CM196" s="69"/>
      <c r="CN196" s="69"/>
    </row>
    <row r="197" spans="2:92" x14ac:dyDescent="0.25">
      <c r="C197" s="63" t="s">
        <v>70</v>
      </c>
      <c r="D197" s="3" t="s">
        <v>14</v>
      </c>
      <c r="E197" s="4" t="s">
        <v>15</v>
      </c>
      <c r="F197" s="9">
        <f>SUM(F44,F157)</f>
        <v>73464000</v>
      </c>
      <c r="G197" s="9">
        <f t="shared" ref="G197:BI197" si="182">SUM(G44,G157)</f>
        <v>73846000</v>
      </c>
      <c r="H197" s="9">
        <f t="shared" si="182"/>
        <v>71453000</v>
      </c>
      <c r="I197" s="9">
        <f t="shared" si="182"/>
        <v>67452000</v>
      </c>
      <c r="J197" s="9">
        <f t="shared" si="182"/>
        <v>71584000</v>
      </c>
      <c r="K197" s="9">
        <f t="shared" si="182"/>
        <v>73097000</v>
      </c>
      <c r="L197" s="9">
        <f t="shared" si="182"/>
        <v>70661000</v>
      </c>
      <c r="M197" s="9">
        <f t="shared" si="182"/>
        <v>67968000</v>
      </c>
      <c r="N197" s="9">
        <f t="shared" si="182"/>
        <v>82919000</v>
      </c>
      <c r="O197" s="9">
        <f t="shared" si="182"/>
        <v>87000000</v>
      </c>
      <c r="P197" s="9">
        <f t="shared" si="182"/>
        <v>87900000</v>
      </c>
      <c r="Q197" s="9">
        <f t="shared" si="182"/>
        <v>93993000</v>
      </c>
      <c r="R197" s="9">
        <f t="shared" si="182"/>
        <v>97307000</v>
      </c>
      <c r="S197" s="9">
        <f t="shared" si="182"/>
        <v>102568000</v>
      </c>
      <c r="T197" s="9">
        <f t="shared" si="182"/>
        <v>96976000</v>
      </c>
      <c r="U197" s="9">
        <f t="shared" si="182"/>
        <v>84124000</v>
      </c>
      <c r="V197" s="9">
        <f t="shared" si="182"/>
        <v>131272000</v>
      </c>
      <c r="W197" s="9">
        <f t="shared" si="182"/>
        <v>129352000</v>
      </c>
      <c r="X197" s="9">
        <f t="shared" si="182"/>
        <v>128764000</v>
      </c>
      <c r="Y197" s="9">
        <f t="shared" si="182"/>
        <v>129191000</v>
      </c>
      <c r="Z197" s="9">
        <f t="shared" si="182"/>
        <v>142887000</v>
      </c>
      <c r="AA197" s="9">
        <f t="shared" si="182"/>
        <v>143993000</v>
      </c>
      <c r="AB197" s="9">
        <f t="shared" si="182"/>
        <v>149195000</v>
      </c>
      <c r="AC197" s="9">
        <f t="shared" si="182"/>
        <v>150194700</v>
      </c>
      <c r="AD197" s="9">
        <f t="shared" si="182"/>
        <v>164783000</v>
      </c>
      <c r="AE197" s="9">
        <f t="shared" si="182"/>
        <v>149362000</v>
      </c>
      <c r="AF197" s="9">
        <f t="shared" si="182"/>
        <v>143514000</v>
      </c>
      <c r="AG197" s="9">
        <f t="shared" si="182"/>
        <v>127158000</v>
      </c>
      <c r="AH197" s="9">
        <f t="shared" si="182"/>
        <v>96777000</v>
      </c>
      <c r="AI197" s="9">
        <f t="shared" si="182"/>
        <v>73598000</v>
      </c>
      <c r="AJ197" s="9">
        <f t="shared" si="182"/>
        <v>65902000</v>
      </c>
      <c r="AK197" s="9">
        <f t="shared" si="182"/>
        <v>69794000</v>
      </c>
      <c r="AL197" s="9">
        <f t="shared" si="182"/>
        <v>88732000</v>
      </c>
      <c r="AM197" s="9">
        <f t="shared" si="182"/>
        <v>98096000</v>
      </c>
      <c r="AN197" s="9">
        <f t="shared" si="182"/>
        <v>99042000</v>
      </c>
      <c r="AO197" s="9">
        <f t="shared" si="182"/>
        <v>106926000</v>
      </c>
      <c r="AP197" s="9">
        <f t="shared" si="182"/>
        <v>118678000</v>
      </c>
      <c r="AQ197" s="9">
        <f t="shared" si="182"/>
        <v>131070000</v>
      </c>
      <c r="AR197" s="9">
        <f t="shared" si="182"/>
        <v>128361000</v>
      </c>
      <c r="AS197" s="9">
        <f t="shared" si="182"/>
        <v>124928000</v>
      </c>
      <c r="AT197" s="9">
        <f t="shared" si="182"/>
        <v>131862000</v>
      </c>
      <c r="AU197" s="9">
        <f t="shared" si="182"/>
        <v>119217700</v>
      </c>
      <c r="AV197" s="9">
        <f t="shared" si="182"/>
        <v>111408000</v>
      </c>
      <c r="AW197" s="9">
        <f t="shared" si="182"/>
        <v>96332000</v>
      </c>
      <c r="AX197" s="9">
        <f t="shared" si="182"/>
        <v>100975000</v>
      </c>
      <c r="AY197" s="9">
        <f t="shared" si="182"/>
        <v>104968000</v>
      </c>
      <c r="AZ197" s="9">
        <f t="shared" si="182"/>
        <v>106277000</v>
      </c>
      <c r="BA197" s="9">
        <f t="shared" si="182"/>
        <v>98419000</v>
      </c>
      <c r="BB197" s="9">
        <f t="shared" si="182"/>
        <v>110845000</v>
      </c>
      <c r="BC197" s="9">
        <f t="shared" si="182"/>
        <v>111017000</v>
      </c>
      <c r="BD197" s="9">
        <f t="shared" si="182"/>
        <v>83408000</v>
      </c>
      <c r="BE197" s="9">
        <f t="shared" si="182"/>
        <v>90113000</v>
      </c>
      <c r="BF197" s="9">
        <f t="shared" si="182"/>
        <v>99762700</v>
      </c>
      <c r="BG197" s="9">
        <f t="shared" si="182"/>
        <v>92361700</v>
      </c>
      <c r="BH197" s="9">
        <f t="shared" si="182"/>
        <v>90684000</v>
      </c>
      <c r="BI197" s="9">
        <f t="shared" si="182"/>
        <v>81102000</v>
      </c>
      <c r="BJ197" s="31">
        <f t="shared" ref="BJ197:BN198" si="183">SUM(BJ44,BJ157)</f>
        <v>95793000</v>
      </c>
      <c r="BK197" s="76">
        <f t="shared" si="183"/>
        <v>91515000</v>
      </c>
      <c r="BL197" s="9">
        <f t="shared" si="183"/>
        <v>82883000</v>
      </c>
      <c r="BM197" s="9">
        <f t="shared" si="183"/>
        <v>78415000</v>
      </c>
      <c r="BN197" s="31">
        <f t="shared" si="183"/>
        <v>89354000</v>
      </c>
      <c r="BO197" s="31">
        <f t="shared" ref="BO197:BP197" si="184">SUM(BO44,BO157)</f>
        <v>97870000</v>
      </c>
      <c r="BP197" s="31">
        <f t="shared" si="184"/>
        <v>92334000</v>
      </c>
      <c r="BQ197" s="9"/>
      <c r="BR197" s="9">
        <f>SUM(BJ197:BL197)</f>
        <v>270191000</v>
      </c>
      <c r="BS197" s="9">
        <f>SUM(BN197:BP197)</f>
        <v>279558000</v>
      </c>
      <c r="BT197" s="12">
        <f>(BS197-BR197)/BR197</f>
        <v>3.4668068144386749E-2</v>
      </c>
      <c r="CE197" s="9">
        <f>SUM(AT197:AW197)</f>
        <v>458819700</v>
      </c>
      <c r="CF197" s="12"/>
      <c r="CG197" s="9">
        <f>SUM(AX197:BA197)</f>
        <v>410639000</v>
      </c>
      <c r="CH197" s="12">
        <f>(CG197-CE197)/CE197</f>
        <v>-0.10501009437912104</v>
      </c>
      <c r="CI197" s="9">
        <f>SUM(BB197:BE197)</f>
        <v>395383000</v>
      </c>
      <c r="CJ197" s="12">
        <f>(CI197-CG197)/CG197</f>
        <v>-3.7151853574550885E-2</v>
      </c>
      <c r="CK197" s="9">
        <f>SUM(BD197:BG197)</f>
        <v>365645400</v>
      </c>
      <c r="CL197" s="12">
        <f>(CK197-CI197)/CI197</f>
        <v>-7.5212136080711617E-2</v>
      </c>
      <c r="CM197" s="9">
        <f>SUM(BF197:BI197)</f>
        <v>363910400</v>
      </c>
      <c r="CN197" s="12">
        <f>(CM197-CK197)/CK197</f>
        <v>-4.7450343967133188E-3</v>
      </c>
    </row>
    <row r="198" spans="2:92" x14ac:dyDescent="0.25">
      <c r="C198" s="63"/>
      <c r="D198" s="3" t="s">
        <v>16</v>
      </c>
      <c r="E198" s="4" t="s">
        <v>17</v>
      </c>
      <c r="F198" s="9">
        <f>SUM(F45,F158)</f>
        <v>32355</v>
      </c>
      <c r="G198" s="9">
        <f t="shared" ref="G198:BI198" si="185">SUM(G45,G158)</f>
        <v>32735</v>
      </c>
      <c r="H198" s="9">
        <f t="shared" si="185"/>
        <v>30784</v>
      </c>
      <c r="I198" s="9">
        <f t="shared" si="185"/>
        <v>29314</v>
      </c>
      <c r="J198" s="9">
        <f t="shared" si="185"/>
        <v>32313</v>
      </c>
      <c r="K198" s="9">
        <f t="shared" si="185"/>
        <v>32514</v>
      </c>
      <c r="L198" s="9">
        <f t="shared" si="185"/>
        <v>30335</v>
      </c>
      <c r="M198" s="9">
        <f t="shared" si="185"/>
        <v>30000</v>
      </c>
      <c r="N198" s="9">
        <f t="shared" si="185"/>
        <v>34350</v>
      </c>
      <c r="O198" s="9">
        <f t="shared" si="185"/>
        <v>36025</v>
      </c>
      <c r="P198" s="9">
        <f t="shared" si="185"/>
        <v>34273</v>
      </c>
      <c r="Q198" s="9">
        <f t="shared" si="185"/>
        <v>35891</v>
      </c>
      <c r="R198" s="9">
        <f t="shared" si="185"/>
        <v>36535</v>
      </c>
      <c r="S198" s="9">
        <f t="shared" si="185"/>
        <v>37458</v>
      </c>
      <c r="T198" s="9">
        <f t="shared" si="185"/>
        <v>34810</v>
      </c>
      <c r="U198" s="9">
        <f t="shared" si="185"/>
        <v>33615</v>
      </c>
      <c r="V198" s="9">
        <f t="shared" si="185"/>
        <v>43331</v>
      </c>
      <c r="W198" s="9">
        <f t="shared" si="185"/>
        <v>41812</v>
      </c>
      <c r="X198" s="9">
        <f t="shared" si="185"/>
        <v>40265</v>
      </c>
      <c r="Y198" s="9">
        <f t="shared" si="185"/>
        <v>40994</v>
      </c>
      <c r="Z198" s="9">
        <f t="shared" si="185"/>
        <v>46417</v>
      </c>
      <c r="AA198" s="9">
        <f t="shared" si="185"/>
        <v>45053</v>
      </c>
      <c r="AB198" s="9">
        <f t="shared" si="185"/>
        <v>46439</v>
      </c>
      <c r="AC198" s="9">
        <f t="shared" si="185"/>
        <v>44743</v>
      </c>
      <c r="AD198" s="9">
        <f t="shared" si="185"/>
        <v>49727</v>
      </c>
      <c r="AE198" s="9">
        <f t="shared" si="185"/>
        <v>47532</v>
      </c>
      <c r="AF198" s="9">
        <f t="shared" si="185"/>
        <v>45578</v>
      </c>
      <c r="AG198" s="9">
        <f t="shared" si="185"/>
        <v>38462</v>
      </c>
      <c r="AH198" s="9">
        <f t="shared" si="185"/>
        <v>26900</v>
      </c>
      <c r="AI198" s="9">
        <f t="shared" si="185"/>
        <v>20860</v>
      </c>
      <c r="AJ198" s="9">
        <f t="shared" si="185"/>
        <v>19092</v>
      </c>
      <c r="AK198" s="9">
        <f t="shared" si="185"/>
        <v>20614</v>
      </c>
      <c r="AL198" s="9">
        <f t="shared" si="185"/>
        <v>27870</v>
      </c>
      <c r="AM198" s="9">
        <f t="shared" si="185"/>
        <v>30501</v>
      </c>
      <c r="AN198" s="9">
        <f t="shared" si="185"/>
        <v>30699</v>
      </c>
      <c r="AO198" s="9">
        <f t="shared" si="185"/>
        <v>33566</v>
      </c>
      <c r="AP198" s="9">
        <f t="shared" si="185"/>
        <v>39909</v>
      </c>
      <c r="AQ198" s="9">
        <f t="shared" si="185"/>
        <v>40311</v>
      </c>
      <c r="AR198" s="9">
        <f t="shared" si="185"/>
        <v>38978</v>
      </c>
      <c r="AS198" s="9">
        <f t="shared" si="185"/>
        <v>38733</v>
      </c>
      <c r="AT198" s="9">
        <f t="shared" si="185"/>
        <v>41937</v>
      </c>
      <c r="AU198" s="9">
        <f t="shared" si="185"/>
        <v>36879</v>
      </c>
      <c r="AV198" s="9">
        <f t="shared" si="185"/>
        <v>32768</v>
      </c>
      <c r="AW198" s="9">
        <f t="shared" si="185"/>
        <v>29863</v>
      </c>
      <c r="AX198" s="9">
        <f t="shared" si="185"/>
        <v>30842</v>
      </c>
      <c r="AY198" s="9">
        <f t="shared" si="185"/>
        <v>32615</v>
      </c>
      <c r="AZ198" s="9">
        <f t="shared" si="185"/>
        <v>31384</v>
      </c>
      <c r="BA198" s="9">
        <f t="shared" si="185"/>
        <v>30867</v>
      </c>
      <c r="BB198" s="9">
        <f t="shared" si="185"/>
        <v>35788</v>
      </c>
      <c r="BC198" s="9">
        <f t="shared" si="185"/>
        <v>38638</v>
      </c>
      <c r="BD198" s="9">
        <f t="shared" si="185"/>
        <v>29283</v>
      </c>
      <c r="BE198" s="9">
        <f t="shared" si="185"/>
        <v>26836</v>
      </c>
      <c r="BF198" s="9">
        <f t="shared" si="185"/>
        <v>31672</v>
      </c>
      <c r="BG198" s="9">
        <f t="shared" si="185"/>
        <v>29458</v>
      </c>
      <c r="BH198" s="9">
        <f t="shared" si="185"/>
        <v>29346</v>
      </c>
      <c r="BI198" s="9">
        <f t="shared" si="185"/>
        <v>28070</v>
      </c>
      <c r="BJ198" s="31">
        <f t="shared" si="183"/>
        <v>33730</v>
      </c>
      <c r="BK198" s="76">
        <f t="shared" si="183"/>
        <v>31522</v>
      </c>
      <c r="BL198" s="9">
        <f t="shared" si="183"/>
        <v>27182</v>
      </c>
      <c r="BM198" s="9">
        <f t="shared" si="183"/>
        <v>28102</v>
      </c>
      <c r="BN198" s="31">
        <f t="shared" si="183"/>
        <v>31481</v>
      </c>
      <c r="BO198" s="31">
        <f t="shared" ref="BO198:BP198" si="186">SUM(BO45,BO158)</f>
        <v>34712</v>
      </c>
      <c r="BP198" s="31">
        <f t="shared" si="186"/>
        <v>32194</v>
      </c>
      <c r="BQ198" s="9"/>
      <c r="BR198" s="9">
        <f>SUM(BJ198:BL198)</f>
        <v>92434</v>
      </c>
      <c r="BS198" s="9">
        <f>SUM(BN198:BP198)</f>
        <v>98387</v>
      </c>
      <c r="BT198" s="12">
        <f>(BS198-BR198)/BR198</f>
        <v>6.4402708959906532E-2</v>
      </c>
      <c r="CE198" s="9">
        <f>SUM(AT198:AW198)</f>
        <v>141447</v>
      </c>
      <c r="CF198" s="12"/>
      <c r="CG198" s="9">
        <f>SUM(AX198:BA198)</f>
        <v>125708</v>
      </c>
      <c r="CH198" s="12">
        <f>(CG198-CE198)/CE198</f>
        <v>-0.11127135959051801</v>
      </c>
      <c r="CI198" s="9">
        <f>SUM(BB198:BE198)</f>
        <v>130545</v>
      </c>
      <c r="CJ198" s="12">
        <f>(CI198-CG198)/CG198</f>
        <v>3.8478060266649697E-2</v>
      </c>
      <c r="CK198" s="9">
        <f>SUM(BD198:BG198)</f>
        <v>117249</v>
      </c>
      <c r="CL198" s="12">
        <f>(CK198-CI198)/CI198</f>
        <v>-0.10184993680340113</v>
      </c>
      <c r="CM198" s="9">
        <f>SUM(BF198:BI198)</f>
        <v>118546</v>
      </c>
      <c r="CN198" s="12">
        <f>(CM198-CK198)/CK198</f>
        <v>1.1061928033501351E-2</v>
      </c>
    </row>
    <row r="199" spans="2:92" x14ac:dyDescent="0.25">
      <c r="C199" s="63"/>
      <c r="D199" s="63"/>
      <c r="E199" s="63"/>
      <c r="BL199" s="69"/>
      <c r="BM199" s="81"/>
      <c r="BO199" s="31">
        <f t="shared" ref="BO199:BP199" si="187">SUM(BN199)</f>
        <v>0</v>
      </c>
      <c r="BP199" s="31">
        <f t="shared" si="187"/>
        <v>0</v>
      </c>
    </row>
    <row r="200" spans="2:92" x14ac:dyDescent="0.25">
      <c r="C200" s="63"/>
      <c r="D200" s="63" t="s">
        <v>69</v>
      </c>
      <c r="E200" s="63"/>
      <c r="F200" s="63">
        <f t="shared" ref="F200:AC200" si="188">F198/$AD198*100</f>
        <v>65.06525629939469</v>
      </c>
      <c r="G200" s="63">
        <f t="shared" si="188"/>
        <v>65.829428680596052</v>
      </c>
      <c r="H200" s="63">
        <f t="shared" si="188"/>
        <v>61.906006797112234</v>
      </c>
      <c r="I200" s="63">
        <f t="shared" si="188"/>
        <v>58.949866269833286</v>
      </c>
      <c r="J200" s="63">
        <f t="shared" si="188"/>
        <v>64.980795141472441</v>
      </c>
      <c r="K200" s="63">
        <f t="shared" si="188"/>
        <v>65.385002111528948</v>
      </c>
      <c r="L200" s="63">
        <f t="shared" si="188"/>
        <v>61.003076799324305</v>
      </c>
      <c r="M200" s="63">
        <f t="shared" si="188"/>
        <v>60.329398515896791</v>
      </c>
      <c r="N200" s="63">
        <f t="shared" si="188"/>
        <v>69.077161300701832</v>
      </c>
      <c r="O200" s="63">
        <f t="shared" si="188"/>
        <v>72.445552717839405</v>
      </c>
      <c r="P200" s="63">
        <f t="shared" si="188"/>
        <v>68.922315844511033</v>
      </c>
      <c r="Q200" s="63">
        <f t="shared" si="188"/>
        <v>72.176081404468391</v>
      </c>
      <c r="R200" s="63">
        <f t="shared" si="188"/>
        <v>73.471152492609647</v>
      </c>
      <c r="S200" s="63">
        <f t="shared" si="188"/>
        <v>75.327286986948735</v>
      </c>
      <c r="T200" s="63">
        <f t="shared" si="188"/>
        <v>70.002212077945586</v>
      </c>
      <c r="U200" s="63">
        <f t="shared" si="188"/>
        <v>67.599091037062365</v>
      </c>
      <c r="V200" s="63">
        <f t="shared" si="188"/>
        <v>87.137772236410811</v>
      </c>
      <c r="W200" s="63">
        <f t="shared" si="188"/>
        <v>84.083093691555902</v>
      </c>
      <c r="X200" s="63">
        <f t="shared" si="188"/>
        <v>80.972107708086156</v>
      </c>
      <c r="Y200" s="63">
        <f t="shared" si="188"/>
        <v>82.438112092022436</v>
      </c>
      <c r="Z200" s="63">
        <f t="shared" si="188"/>
        <v>93.343656363746049</v>
      </c>
      <c r="AA200" s="63">
        <f t="shared" si="188"/>
        <v>90.600679711223279</v>
      </c>
      <c r="AB200" s="63">
        <f t="shared" si="188"/>
        <v>93.387897922657714</v>
      </c>
      <c r="AC200" s="63">
        <f t="shared" si="188"/>
        <v>89.977275926559003</v>
      </c>
      <c r="AD200" s="63">
        <f>AD198/$AD198*100</f>
        <v>100</v>
      </c>
      <c r="AE200" s="63">
        <f t="shared" ref="AE200:BI200" si="189">AE198/$AD198*100</f>
        <v>95.585899008586878</v>
      </c>
      <c r="AF200" s="63">
        <f t="shared" si="189"/>
        <v>91.656444185251473</v>
      </c>
      <c r="AG200" s="63">
        <f t="shared" si="189"/>
        <v>77.346310857280756</v>
      </c>
      <c r="AH200" s="63">
        <f t="shared" si="189"/>
        <v>54.09536066925412</v>
      </c>
      <c r="AI200" s="63">
        <f t="shared" si="189"/>
        <v>41.949041768053576</v>
      </c>
      <c r="AJ200" s="63">
        <f t="shared" si="189"/>
        <v>38.393629215516725</v>
      </c>
      <c r="AK200" s="63">
        <f t="shared" si="189"/>
        <v>41.45434070022322</v>
      </c>
      <c r="AL200" s="63">
        <f t="shared" si="189"/>
        <v>56.046011221268124</v>
      </c>
      <c r="AM200" s="63">
        <f t="shared" si="189"/>
        <v>61.336899471112275</v>
      </c>
      <c r="AN200" s="63">
        <f t="shared" si="189"/>
        <v>61.735073501317196</v>
      </c>
      <c r="AO200" s="63">
        <f t="shared" si="189"/>
        <v>67.500553019486404</v>
      </c>
      <c r="AP200" s="63">
        <f t="shared" si="189"/>
        <v>80.256198845697512</v>
      </c>
      <c r="AQ200" s="63">
        <f t="shared" si="189"/>
        <v>81.064612785810525</v>
      </c>
      <c r="AR200" s="63">
        <f t="shared" si="189"/>
        <v>78.383976511754184</v>
      </c>
      <c r="AS200" s="63">
        <f t="shared" si="189"/>
        <v>77.891286423874348</v>
      </c>
      <c r="AT200" s="63">
        <f t="shared" si="189"/>
        <v>84.334466185372136</v>
      </c>
      <c r="AU200" s="63">
        <f t="shared" si="189"/>
        <v>74.162929595591933</v>
      </c>
      <c r="AV200" s="63">
        <f t="shared" si="189"/>
        <v>65.89579101896355</v>
      </c>
      <c r="AW200" s="63">
        <f t="shared" si="189"/>
        <v>60.053894262674199</v>
      </c>
      <c r="AX200" s="63">
        <f t="shared" si="189"/>
        <v>62.022643634242968</v>
      </c>
      <c r="AY200" s="63">
        <f t="shared" si="189"/>
        <v>65.588111086532464</v>
      </c>
      <c r="AZ200" s="63">
        <f t="shared" si="189"/>
        <v>63.112594767430167</v>
      </c>
      <c r="BA200" s="63">
        <f t="shared" si="189"/>
        <v>62.072918133006219</v>
      </c>
      <c r="BB200" s="63">
        <f t="shared" si="189"/>
        <v>71.968950469563822</v>
      </c>
      <c r="BC200" s="63">
        <f t="shared" si="189"/>
        <v>77.700243328574018</v>
      </c>
      <c r="BD200" s="63">
        <f t="shared" si="189"/>
        <v>58.887525891366863</v>
      </c>
      <c r="BE200" s="63">
        <f t="shared" si="189"/>
        <v>53.966657952420213</v>
      </c>
      <c r="BF200" s="63">
        <f t="shared" si="189"/>
        <v>63.691756993182779</v>
      </c>
      <c r="BG200" s="63">
        <f t="shared" si="189"/>
        <v>59.239447382709599</v>
      </c>
      <c r="BH200" s="63">
        <f t="shared" si="189"/>
        <v>59.014217628250243</v>
      </c>
      <c r="BI200" s="63">
        <f t="shared" si="189"/>
        <v>56.448207211374104</v>
      </c>
      <c r="BJ200" s="28">
        <f t="shared" ref="BJ200:BP200" si="190">BJ198/$AD198*100</f>
        <v>67.830353731373293</v>
      </c>
      <c r="BK200" s="70">
        <f t="shared" si="190"/>
        <v>63.390110000603293</v>
      </c>
      <c r="BL200" s="69">
        <f t="shared" si="190"/>
        <v>54.662457015303559</v>
      </c>
      <c r="BM200" s="81">
        <f t="shared" si="190"/>
        <v>56.512558569791061</v>
      </c>
      <c r="BN200" s="28">
        <f t="shared" si="190"/>
        <v>63.307659822631571</v>
      </c>
      <c r="BO200" s="28">
        <f t="shared" si="190"/>
        <v>69.805136042793663</v>
      </c>
      <c r="BP200" s="28">
        <f t="shared" si="190"/>
        <v>64.74148852735938</v>
      </c>
    </row>
    <row r="201" spans="2:92" x14ac:dyDescent="0.25">
      <c r="BO201" s="31">
        <f t="shared" ref="BO201:BP201" si="191">SUM(BN201)</f>
        <v>0</v>
      </c>
      <c r="BP201" s="31">
        <f t="shared" si="191"/>
        <v>0</v>
      </c>
    </row>
    <row r="202" spans="2:92" x14ac:dyDescent="0.25">
      <c r="BO202" s="31">
        <f t="shared" ref="BO202:BP202" si="192">SUM(BN202)</f>
        <v>0</v>
      </c>
      <c r="BP202" s="31">
        <f t="shared" si="192"/>
        <v>0</v>
      </c>
    </row>
    <row r="203" spans="2:92" x14ac:dyDescent="0.25">
      <c r="BO203" s="31">
        <f t="shared" ref="BO203:BP203" si="193">SUM(BN203)</f>
        <v>0</v>
      </c>
      <c r="BP203" s="31">
        <f t="shared" si="193"/>
        <v>0</v>
      </c>
    </row>
    <row r="204" spans="2:92" x14ac:dyDescent="0.25">
      <c r="BO204" s="31">
        <f t="shared" ref="BO204:BP204" si="194">SUM(BN204)</f>
        <v>0</v>
      </c>
      <c r="BP204" s="31">
        <f t="shared" si="194"/>
        <v>0</v>
      </c>
    </row>
    <row r="205" spans="2:92" x14ac:dyDescent="0.25">
      <c r="B205" s="68" t="s">
        <v>63</v>
      </c>
      <c r="C205" s="68" t="s">
        <v>45</v>
      </c>
      <c r="D205" s="3" t="s">
        <v>14</v>
      </c>
      <c r="E205" s="4" t="s">
        <v>15</v>
      </c>
      <c r="F205" s="9">
        <f>AVERAGE(F126:I126)</f>
        <v>192400000</v>
      </c>
      <c r="G205" s="9">
        <f t="shared" ref="G205:G211" si="195">F205</f>
        <v>192400000</v>
      </c>
      <c r="H205" s="9">
        <f t="shared" ref="H205:I211" si="196">G205</f>
        <v>192400000</v>
      </c>
      <c r="I205" s="9">
        <f t="shared" si="196"/>
        <v>192400000</v>
      </c>
      <c r="J205" s="9">
        <f>AVERAGE(J126:M126)</f>
        <v>179706750</v>
      </c>
      <c r="K205" s="9">
        <f t="shared" ref="K205:K211" si="197">J205</f>
        <v>179706750</v>
      </c>
      <c r="L205" s="9">
        <f t="shared" ref="L205:M211" si="198">K205</f>
        <v>179706750</v>
      </c>
      <c r="M205" s="9">
        <f t="shared" si="198"/>
        <v>179706750</v>
      </c>
      <c r="N205" s="9">
        <f>AVERAGE(N126:Q126)</f>
        <v>217349925</v>
      </c>
      <c r="O205" s="9">
        <f t="shared" ref="O205:O211" si="199">N205</f>
        <v>217349925</v>
      </c>
      <c r="P205" s="9">
        <f t="shared" ref="P205:Q211" si="200">O205</f>
        <v>217349925</v>
      </c>
      <c r="Q205" s="9">
        <f t="shared" si="200"/>
        <v>217349925</v>
      </c>
      <c r="R205" s="9">
        <f>AVERAGE(R126:U126)</f>
        <v>283045500</v>
      </c>
      <c r="S205" s="9">
        <f t="shared" ref="S205:S211" si="201">R205</f>
        <v>283045500</v>
      </c>
      <c r="T205" s="9">
        <f t="shared" ref="T205:U211" si="202">S205</f>
        <v>283045500</v>
      </c>
      <c r="U205" s="9">
        <f t="shared" si="202"/>
        <v>283045500</v>
      </c>
      <c r="V205" s="9">
        <f>AVERAGE(V126:Y126)</f>
        <v>367758250</v>
      </c>
      <c r="W205" s="9">
        <f t="shared" ref="W205:W211" si="203">V205</f>
        <v>367758250</v>
      </c>
      <c r="X205" s="9">
        <f t="shared" ref="X205:Y211" si="204">W205</f>
        <v>367758250</v>
      </c>
      <c r="Y205" s="9">
        <f t="shared" si="204"/>
        <v>367758250</v>
      </c>
      <c r="Z205" s="9">
        <f>AVERAGE(Z126:AC126)</f>
        <v>475304000</v>
      </c>
      <c r="AA205" s="9">
        <f t="shared" ref="AA205:AA211" si="205">Z205</f>
        <v>475304000</v>
      </c>
      <c r="AB205" s="9">
        <f t="shared" ref="AB205:AC211" si="206">AA205</f>
        <v>475304000</v>
      </c>
      <c r="AC205" s="9">
        <f t="shared" si="206"/>
        <v>475304000</v>
      </c>
      <c r="AD205" s="9">
        <f>AVERAGE(AD126:AG126)</f>
        <v>553823000</v>
      </c>
      <c r="AE205" s="9">
        <f t="shared" ref="AE205:AE211" si="207">AD205</f>
        <v>553823000</v>
      </c>
      <c r="AF205" s="9">
        <f t="shared" ref="AF205:AG211" si="208">AE205</f>
        <v>553823000</v>
      </c>
      <c r="AG205" s="9">
        <f t="shared" si="208"/>
        <v>553823000</v>
      </c>
      <c r="AH205" s="9">
        <f>AVERAGE(AH126:AK126)</f>
        <v>444096000</v>
      </c>
      <c r="AI205" s="9">
        <f t="shared" ref="AI205:AI211" si="209">AH205</f>
        <v>444096000</v>
      </c>
      <c r="AJ205" s="9">
        <f t="shared" ref="AJ205:AK211" si="210">AI205</f>
        <v>444096000</v>
      </c>
      <c r="AK205" s="9">
        <f t="shared" si="210"/>
        <v>444096000</v>
      </c>
      <c r="AL205" s="9">
        <f>AVERAGE(AL126:AO126)</f>
        <v>376243250</v>
      </c>
      <c r="AM205" s="9">
        <f t="shared" ref="AM205:AM211" si="211">AL205</f>
        <v>376243250</v>
      </c>
      <c r="AN205" s="9">
        <f t="shared" ref="AN205:AO211" si="212">AM205</f>
        <v>376243250</v>
      </c>
      <c r="AO205" s="9">
        <f t="shared" si="212"/>
        <v>376243250</v>
      </c>
      <c r="AP205" s="9">
        <f>AVERAGE(AP126:AS126)</f>
        <v>394045500</v>
      </c>
      <c r="AQ205" s="9">
        <f t="shared" ref="AQ205:AQ211" si="213">AP205</f>
        <v>394045500</v>
      </c>
      <c r="AR205" s="9">
        <f t="shared" ref="AR205:AS211" si="214">AQ205</f>
        <v>394045500</v>
      </c>
      <c r="AS205" s="9">
        <f t="shared" si="214"/>
        <v>394045500</v>
      </c>
      <c r="AT205" s="9">
        <f>AVERAGE(AT126:AW126)</f>
        <v>284607500</v>
      </c>
      <c r="AU205" s="9">
        <f t="shared" ref="AU205:AU211" si="215">AT205</f>
        <v>284607500</v>
      </c>
      <c r="AV205" s="9">
        <f t="shared" ref="AV205:AW211" si="216">AU205</f>
        <v>284607500</v>
      </c>
      <c r="AW205" s="9">
        <f t="shared" si="216"/>
        <v>284607500</v>
      </c>
      <c r="AX205" s="9">
        <f>AVERAGE(AX126:BA126)</f>
        <v>263190925</v>
      </c>
      <c r="AY205" s="9">
        <f t="shared" ref="AY205:AY211" si="217">AX205</f>
        <v>263190925</v>
      </c>
      <c r="AZ205" s="9">
        <f t="shared" ref="AZ205:BA211" si="218">AY205</f>
        <v>263190925</v>
      </c>
      <c r="BA205" s="9">
        <f t="shared" si="218"/>
        <v>263190925</v>
      </c>
      <c r="BB205" s="9">
        <f>AVERAGE(BB126:BE126)</f>
        <v>236124500</v>
      </c>
      <c r="BC205" s="9">
        <f t="shared" ref="BC205:BC211" si="219">BB205</f>
        <v>236124500</v>
      </c>
      <c r="BD205" s="9">
        <f t="shared" ref="BD205:BE211" si="220">BC205</f>
        <v>236124500</v>
      </c>
      <c r="BE205" s="9">
        <f t="shared" si="220"/>
        <v>236124500</v>
      </c>
      <c r="BF205" s="9">
        <f>AVERAGE(BF126:BI126)</f>
        <v>217787000</v>
      </c>
      <c r="BG205" s="9">
        <f t="shared" ref="BG205:BG211" si="221">BF205</f>
        <v>217787000</v>
      </c>
      <c r="BH205" s="9">
        <f t="shared" ref="BH205:BI211" si="222">BG205</f>
        <v>217787000</v>
      </c>
      <c r="BI205" s="9">
        <f t="shared" si="222"/>
        <v>217787000</v>
      </c>
      <c r="BJ205" s="31">
        <f>AVERAGE(BJ126:BM126)</f>
        <v>185515750</v>
      </c>
      <c r="BK205" s="76">
        <f t="shared" ref="BK205:BK211" si="223">BJ205</f>
        <v>185515750</v>
      </c>
      <c r="BL205" s="9">
        <f t="shared" ref="BL205:BM211" si="224">BK205</f>
        <v>185515750</v>
      </c>
      <c r="BM205" s="9">
        <f t="shared" si="224"/>
        <v>185515750</v>
      </c>
      <c r="BN205" s="31">
        <f>AVERAGE(BN126:BQ126)</f>
        <v>191154000</v>
      </c>
      <c r="BO205" s="31">
        <f>BN205</f>
        <v>191154000</v>
      </c>
      <c r="BP205" s="31">
        <f>BO205</f>
        <v>191154000</v>
      </c>
      <c r="BQ205" s="9"/>
    </row>
    <row r="206" spans="2:92" x14ac:dyDescent="0.25">
      <c r="D206" s="3" t="s">
        <v>16</v>
      </c>
      <c r="E206" s="4" t="s">
        <v>17</v>
      </c>
      <c r="F206" s="9">
        <f>AVERAGE(F127:I127)</f>
        <v>96572</v>
      </c>
      <c r="G206" s="9">
        <f t="shared" si="195"/>
        <v>96572</v>
      </c>
      <c r="H206" s="9">
        <f t="shared" si="196"/>
        <v>96572</v>
      </c>
      <c r="I206" s="9">
        <f t="shared" si="196"/>
        <v>96572</v>
      </c>
      <c r="J206" s="9">
        <f>AVERAGE(J127:M127)</f>
        <v>91747.25</v>
      </c>
      <c r="K206" s="9">
        <f t="shared" si="197"/>
        <v>91747.25</v>
      </c>
      <c r="L206" s="9">
        <f t="shared" si="198"/>
        <v>91747.25</v>
      </c>
      <c r="M206" s="9">
        <f t="shared" si="198"/>
        <v>91747.25</v>
      </c>
      <c r="N206" s="9">
        <f>AVERAGE(N127:Q127)</f>
        <v>99612</v>
      </c>
      <c r="O206" s="9">
        <f t="shared" si="199"/>
        <v>99612</v>
      </c>
      <c r="P206" s="9">
        <f t="shared" si="200"/>
        <v>99612</v>
      </c>
      <c r="Q206" s="9">
        <f t="shared" si="200"/>
        <v>99612</v>
      </c>
      <c r="R206" s="9">
        <f>AVERAGE(R127:U127)</f>
        <v>101002</v>
      </c>
      <c r="S206" s="9">
        <f t="shared" si="201"/>
        <v>101002</v>
      </c>
      <c r="T206" s="9">
        <f t="shared" si="202"/>
        <v>101002</v>
      </c>
      <c r="U206" s="9">
        <f t="shared" si="202"/>
        <v>101002</v>
      </c>
      <c r="V206" s="9">
        <f>AVERAGE(V127:Y127)</f>
        <v>114901</v>
      </c>
      <c r="W206" s="9">
        <f t="shared" si="203"/>
        <v>114901</v>
      </c>
      <c r="X206" s="9">
        <f t="shared" si="204"/>
        <v>114901</v>
      </c>
      <c r="Y206" s="9">
        <f t="shared" si="204"/>
        <v>114901</v>
      </c>
      <c r="Z206" s="9">
        <f>AVERAGE(Z127:AC127)</f>
        <v>129728</v>
      </c>
      <c r="AA206" s="9">
        <f t="shared" si="205"/>
        <v>129728</v>
      </c>
      <c r="AB206" s="9">
        <f t="shared" si="206"/>
        <v>129728</v>
      </c>
      <c r="AC206" s="9">
        <f t="shared" si="206"/>
        <v>129728</v>
      </c>
      <c r="AD206" s="9">
        <f>AVERAGE(AD127:AG127)</f>
        <v>137257.5</v>
      </c>
      <c r="AE206" s="9">
        <f t="shared" si="207"/>
        <v>137257.5</v>
      </c>
      <c r="AF206" s="9">
        <f t="shared" si="208"/>
        <v>137257.5</v>
      </c>
      <c r="AG206" s="9">
        <f t="shared" si="208"/>
        <v>137257.5</v>
      </c>
      <c r="AH206" s="9">
        <f>AVERAGE(AH127:AK127)</f>
        <v>95481.25</v>
      </c>
      <c r="AI206" s="9">
        <f t="shared" si="209"/>
        <v>95481.25</v>
      </c>
      <c r="AJ206" s="9">
        <f t="shared" si="210"/>
        <v>95481.25</v>
      </c>
      <c r="AK206" s="9">
        <f t="shared" si="210"/>
        <v>95481.25</v>
      </c>
      <c r="AL206" s="9">
        <f>AVERAGE(AL127:AO127)</f>
        <v>89259.25</v>
      </c>
      <c r="AM206" s="9">
        <f t="shared" si="211"/>
        <v>89259.25</v>
      </c>
      <c r="AN206" s="9">
        <f t="shared" si="212"/>
        <v>89259.25</v>
      </c>
      <c r="AO206" s="9">
        <f t="shared" si="212"/>
        <v>89259.25</v>
      </c>
      <c r="AP206" s="9">
        <f>AVERAGE(AP127:AS127)</f>
        <v>99904.75</v>
      </c>
      <c r="AQ206" s="9">
        <f t="shared" si="213"/>
        <v>99904.75</v>
      </c>
      <c r="AR206" s="9">
        <f t="shared" si="214"/>
        <v>99904.75</v>
      </c>
      <c r="AS206" s="9">
        <f t="shared" si="214"/>
        <v>99904.75</v>
      </c>
      <c r="AT206" s="9">
        <f>AVERAGE(AT127:AW127)</f>
        <v>98956.5</v>
      </c>
      <c r="AU206" s="9">
        <f t="shared" si="215"/>
        <v>98956.5</v>
      </c>
      <c r="AV206" s="9">
        <f t="shared" si="216"/>
        <v>98956.5</v>
      </c>
      <c r="AW206" s="9">
        <f t="shared" si="216"/>
        <v>98956.5</v>
      </c>
      <c r="AX206" s="9">
        <f>AVERAGE(AX127:BA127)</f>
        <v>109030</v>
      </c>
      <c r="AY206" s="9">
        <f t="shared" si="217"/>
        <v>109030</v>
      </c>
      <c r="AZ206" s="9">
        <f t="shared" si="218"/>
        <v>109030</v>
      </c>
      <c r="BA206" s="9">
        <f t="shared" si="218"/>
        <v>109030</v>
      </c>
      <c r="BB206" s="9">
        <f>AVERAGE(BB127:BE127)</f>
        <v>94773.5</v>
      </c>
      <c r="BC206" s="9">
        <f t="shared" si="219"/>
        <v>94773.5</v>
      </c>
      <c r="BD206" s="9">
        <f t="shared" si="220"/>
        <v>94773.5</v>
      </c>
      <c r="BE206" s="9">
        <f t="shared" si="220"/>
        <v>94773.5</v>
      </c>
      <c r="BF206" s="9">
        <f>AVERAGE(BF127:BI127)</f>
        <v>91476</v>
      </c>
      <c r="BG206" s="9">
        <f t="shared" si="221"/>
        <v>91476</v>
      </c>
      <c r="BH206" s="9">
        <f t="shared" si="222"/>
        <v>91476</v>
      </c>
      <c r="BI206" s="9">
        <f t="shared" si="222"/>
        <v>91476</v>
      </c>
      <c r="BJ206" s="31">
        <f>AVERAGE(BJ127:BM127)</f>
        <v>77923.75</v>
      </c>
      <c r="BK206" s="76">
        <f t="shared" si="223"/>
        <v>77923.75</v>
      </c>
      <c r="BL206" s="9">
        <f t="shared" si="224"/>
        <v>77923.75</v>
      </c>
      <c r="BM206" s="9">
        <f t="shared" si="224"/>
        <v>77923.75</v>
      </c>
      <c r="BN206" s="31">
        <f>AVERAGE(BN127:BQ127)</f>
        <v>76714</v>
      </c>
      <c r="BO206" s="31">
        <f t="shared" ref="BO206:BP206" si="225">BN206</f>
        <v>76714</v>
      </c>
      <c r="BP206" s="31">
        <f t="shared" si="225"/>
        <v>76714</v>
      </c>
      <c r="BQ206" s="9"/>
    </row>
    <row r="207" spans="2:92" x14ac:dyDescent="0.25">
      <c r="C207" s="68" t="s">
        <v>47</v>
      </c>
      <c r="D207" s="3" t="s">
        <v>14</v>
      </c>
      <c r="F207" s="9">
        <f>AVERAGE(F130:I130)</f>
        <v>119926750</v>
      </c>
      <c r="G207" s="9">
        <f t="shared" si="195"/>
        <v>119926750</v>
      </c>
      <c r="H207" s="9">
        <f t="shared" si="196"/>
        <v>119926750</v>
      </c>
      <c r="I207" s="9">
        <f t="shared" si="196"/>
        <v>119926750</v>
      </c>
      <c r="J207" s="9">
        <f>AVERAGE(J130:M130)</f>
        <v>117727000</v>
      </c>
      <c r="K207" s="9">
        <f t="shared" si="197"/>
        <v>117727000</v>
      </c>
      <c r="L207" s="9">
        <f t="shared" si="198"/>
        <v>117727000</v>
      </c>
      <c r="M207" s="9">
        <f t="shared" si="198"/>
        <v>117727000</v>
      </c>
      <c r="N207" s="9">
        <f>AVERAGE(N130:Q130)</f>
        <v>133016750</v>
      </c>
      <c r="O207" s="9">
        <f t="shared" si="199"/>
        <v>133016750</v>
      </c>
      <c r="P207" s="9">
        <f t="shared" si="200"/>
        <v>133016750</v>
      </c>
      <c r="Q207" s="9">
        <f t="shared" si="200"/>
        <v>133016750</v>
      </c>
      <c r="R207" s="9">
        <f>AVERAGE(R130:U130)</f>
        <v>138543000</v>
      </c>
      <c r="S207" s="9">
        <f t="shared" si="201"/>
        <v>138543000</v>
      </c>
      <c r="T207" s="9">
        <f t="shared" si="202"/>
        <v>138543000</v>
      </c>
      <c r="U207" s="9">
        <f t="shared" si="202"/>
        <v>138543000</v>
      </c>
      <c r="V207" s="9">
        <f>AVERAGE(V130:Y130)</f>
        <v>141811500</v>
      </c>
      <c r="W207" s="9">
        <f t="shared" si="203"/>
        <v>141811500</v>
      </c>
      <c r="X207" s="9">
        <f t="shared" si="204"/>
        <v>141811500</v>
      </c>
      <c r="Y207" s="9">
        <f t="shared" si="204"/>
        <v>141811500</v>
      </c>
      <c r="Z207" s="9">
        <f>AVERAGE(Z130:AC130)</f>
        <v>169794425</v>
      </c>
      <c r="AA207" s="9">
        <f t="shared" si="205"/>
        <v>169794425</v>
      </c>
      <c r="AB207" s="9">
        <f t="shared" si="206"/>
        <v>169794425</v>
      </c>
      <c r="AC207" s="9">
        <f t="shared" si="206"/>
        <v>169794425</v>
      </c>
      <c r="AD207" s="9">
        <f>AVERAGE(AD130:AG130)</f>
        <v>172440500</v>
      </c>
      <c r="AE207" s="9">
        <f t="shared" si="207"/>
        <v>172440500</v>
      </c>
      <c r="AF207" s="9">
        <f t="shared" si="208"/>
        <v>172440500</v>
      </c>
      <c r="AG207" s="9">
        <f t="shared" si="208"/>
        <v>172440500</v>
      </c>
      <c r="AH207" s="9">
        <f>AVERAGE(AH130:AK130)</f>
        <v>122733250</v>
      </c>
      <c r="AI207" s="9">
        <f t="shared" si="209"/>
        <v>122733250</v>
      </c>
      <c r="AJ207" s="9">
        <f t="shared" si="210"/>
        <v>122733250</v>
      </c>
      <c r="AK207" s="9">
        <f t="shared" si="210"/>
        <v>122733250</v>
      </c>
      <c r="AL207" s="9">
        <f>AVERAGE(AL130:AO130)</f>
        <v>161399000</v>
      </c>
      <c r="AM207" s="9">
        <f t="shared" si="211"/>
        <v>161399000</v>
      </c>
      <c r="AN207" s="9">
        <f t="shared" si="212"/>
        <v>161399000</v>
      </c>
      <c r="AO207" s="9">
        <f t="shared" si="212"/>
        <v>161399000</v>
      </c>
      <c r="AP207" s="9">
        <f>AVERAGE(AP130:AS130)</f>
        <v>201185500</v>
      </c>
      <c r="AQ207" s="9">
        <f t="shared" si="213"/>
        <v>201185500</v>
      </c>
      <c r="AR207" s="9">
        <f t="shared" si="214"/>
        <v>201185500</v>
      </c>
      <c r="AS207" s="9">
        <f t="shared" si="214"/>
        <v>201185500</v>
      </c>
      <c r="AT207" s="9">
        <f>AVERAGE(AT130:AW130)</f>
        <v>195559250</v>
      </c>
      <c r="AU207" s="9">
        <f t="shared" si="215"/>
        <v>195559250</v>
      </c>
      <c r="AV207" s="9">
        <f t="shared" si="216"/>
        <v>195559250</v>
      </c>
      <c r="AW207" s="9">
        <f t="shared" si="216"/>
        <v>195559250</v>
      </c>
      <c r="AX207" s="9">
        <f>AVERAGE(AX130:BA130)</f>
        <v>201847675</v>
      </c>
      <c r="AY207" s="9">
        <f t="shared" si="217"/>
        <v>201847675</v>
      </c>
      <c r="AZ207" s="9">
        <f t="shared" si="218"/>
        <v>201847675</v>
      </c>
      <c r="BA207" s="9">
        <f t="shared" si="218"/>
        <v>201847675</v>
      </c>
      <c r="BB207" s="9">
        <f>AVERAGE(BB130:BE130)</f>
        <v>259505250</v>
      </c>
      <c r="BC207" s="9">
        <f t="shared" si="219"/>
        <v>259505250</v>
      </c>
      <c r="BD207" s="9">
        <f t="shared" si="220"/>
        <v>259505250</v>
      </c>
      <c r="BE207" s="9">
        <f t="shared" si="220"/>
        <v>259505250</v>
      </c>
      <c r="BF207" s="9">
        <f>AVERAGE(BF130:BI130)</f>
        <v>272477500</v>
      </c>
      <c r="BG207" s="9">
        <f t="shared" si="221"/>
        <v>272477500</v>
      </c>
      <c r="BH207" s="9">
        <f t="shared" si="222"/>
        <v>272477500</v>
      </c>
      <c r="BI207" s="9">
        <f t="shared" si="222"/>
        <v>272477500</v>
      </c>
      <c r="BJ207" s="31">
        <f>AVERAGE(BJ130:BM130)</f>
        <v>277305000</v>
      </c>
      <c r="BK207" s="76">
        <f t="shared" si="223"/>
        <v>277305000</v>
      </c>
      <c r="BL207" s="9">
        <f t="shared" si="224"/>
        <v>277305000</v>
      </c>
      <c r="BM207" s="9">
        <f t="shared" si="224"/>
        <v>277305000</v>
      </c>
      <c r="BN207" s="31">
        <f>AVERAGE(BN130:BQ130)</f>
        <v>318920666.66666669</v>
      </c>
      <c r="BO207" s="31">
        <f t="shared" ref="BO207:BP207" si="226">BN207</f>
        <v>318920666.66666669</v>
      </c>
      <c r="BP207" s="31">
        <f t="shared" si="226"/>
        <v>318920666.66666669</v>
      </c>
      <c r="BQ207" s="9"/>
    </row>
    <row r="208" spans="2:92" x14ac:dyDescent="0.25">
      <c r="D208" s="3" t="s">
        <v>16</v>
      </c>
      <c r="F208" s="9">
        <f>AVERAGE(F131:I131)</f>
        <v>33875</v>
      </c>
      <c r="G208" s="9">
        <f t="shared" si="195"/>
        <v>33875</v>
      </c>
      <c r="H208" s="9">
        <f t="shared" si="196"/>
        <v>33875</v>
      </c>
      <c r="I208" s="9">
        <f t="shared" si="196"/>
        <v>33875</v>
      </c>
      <c r="J208" s="9">
        <f>AVERAGE(J131:M131)</f>
        <v>33382.75</v>
      </c>
      <c r="K208" s="9">
        <f t="shared" si="197"/>
        <v>33382.75</v>
      </c>
      <c r="L208" s="9">
        <f t="shared" si="198"/>
        <v>33382.75</v>
      </c>
      <c r="M208" s="9">
        <f t="shared" si="198"/>
        <v>33382.75</v>
      </c>
      <c r="N208" s="9">
        <f>AVERAGE(N131:Q131)</f>
        <v>43200.5</v>
      </c>
      <c r="O208" s="9">
        <f t="shared" si="199"/>
        <v>43200.5</v>
      </c>
      <c r="P208" s="9">
        <f t="shared" si="200"/>
        <v>43200.5</v>
      </c>
      <c r="Q208" s="9">
        <f t="shared" si="200"/>
        <v>43200.5</v>
      </c>
      <c r="R208" s="9">
        <f>AVERAGE(R131:U131)</f>
        <v>43273.75</v>
      </c>
      <c r="S208" s="9">
        <f t="shared" si="201"/>
        <v>43273.75</v>
      </c>
      <c r="T208" s="9">
        <f t="shared" si="202"/>
        <v>43273.75</v>
      </c>
      <c r="U208" s="9">
        <f t="shared" si="202"/>
        <v>43273.75</v>
      </c>
      <c r="V208" s="9">
        <f>AVERAGE(V131:Y131)</f>
        <v>46022</v>
      </c>
      <c r="W208" s="9">
        <f t="shared" si="203"/>
        <v>46022</v>
      </c>
      <c r="X208" s="9">
        <f t="shared" si="204"/>
        <v>46022</v>
      </c>
      <c r="Y208" s="9">
        <f t="shared" si="204"/>
        <v>46022</v>
      </c>
      <c r="Z208" s="9">
        <f>AVERAGE(Z131:AC131)</f>
        <v>56075.5</v>
      </c>
      <c r="AA208" s="9">
        <f t="shared" si="205"/>
        <v>56075.5</v>
      </c>
      <c r="AB208" s="9">
        <f t="shared" si="206"/>
        <v>56075.5</v>
      </c>
      <c r="AC208" s="9">
        <f t="shared" si="206"/>
        <v>56075.5</v>
      </c>
      <c r="AD208" s="9">
        <f>AVERAGE(AD131:AG131)</f>
        <v>52491.75</v>
      </c>
      <c r="AE208" s="9">
        <f t="shared" si="207"/>
        <v>52491.75</v>
      </c>
      <c r="AF208" s="9">
        <f t="shared" si="208"/>
        <v>52491.75</v>
      </c>
      <c r="AG208" s="9">
        <f t="shared" si="208"/>
        <v>52491.75</v>
      </c>
      <c r="AH208" s="9">
        <f>AVERAGE(AH131:AK131)</f>
        <v>34247.5</v>
      </c>
      <c r="AI208" s="9">
        <f t="shared" si="209"/>
        <v>34247.5</v>
      </c>
      <c r="AJ208" s="9">
        <f t="shared" si="210"/>
        <v>34247.5</v>
      </c>
      <c r="AK208" s="9">
        <f t="shared" si="210"/>
        <v>34247.5</v>
      </c>
      <c r="AL208" s="9">
        <f>AVERAGE(AL131:AO131)</f>
        <v>44544.5</v>
      </c>
      <c r="AM208" s="9">
        <f t="shared" si="211"/>
        <v>44544.5</v>
      </c>
      <c r="AN208" s="9">
        <f t="shared" si="212"/>
        <v>44544.5</v>
      </c>
      <c r="AO208" s="9">
        <f t="shared" si="212"/>
        <v>44544.5</v>
      </c>
      <c r="AP208" s="9">
        <f>AVERAGE(AP131:AS131)</f>
        <v>53846.25</v>
      </c>
      <c r="AQ208" s="9">
        <f t="shared" si="213"/>
        <v>53846.25</v>
      </c>
      <c r="AR208" s="9">
        <f t="shared" si="214"/>
        <v>53846.25</v>
      </c>
      <c r="AS208" s="9">
        <f t="shared" si="214"/>
        <v>53846.25</v>
      </c>
      <c r="AT208" s="9">
        <f>AVERAGE(AT131:AW131)</f>
        <v>50001</v>
      </c>
      <c r="AU208" s="9">
        <f t="shared" si="215"/>
        <v>50001</v>
      </c>
      <c r="AV208" s="9">
        <f t="shared" si="216"/>
        <v>50001</v>
      </c>
      <c r="AW208" s="9">
        <f t="shared" si="216"/>
        <v>50001</v>
      </c>
      <c r="AX208" s="9">
        <f>AVERAGE(AX131:BA131)</f>
        <v>52741.25</v>
      </c>
      <c r="AY208" s="9">
        <f t="shared" si="217"/>
        <v>52741.25</v>
      </c>
      <c r="AZ208" s="9">
        <f t="shared" si="218"/>
        <v>52741.25</v>
      </c>
      <c r="BA208" s="9">
        <f t="shared" si="218"/>
        <v>52741.25</v>
      </c>
      <c r="BB208" s="9">
        <f>AVERAGE(BB131:BE131)</f>
        <v>92729.25</v>
      </c>
      <c r="BC208" s="9">
        <f t="shared" si="219"/>
        <v>92729.25</v>
      </c>
      <c r="BD208" s="9">
        <f t="shared" si="220"/>
        <v>92729.25</v>
      </c>
      <c r="BE208" s="9">
        <f t="shared" si="220"/>
        <v>92729.25</v>
      </c>
      <c r="BF208" s="9">
        <f>AVERAGE(BF131:BI131)</f>
        <v>101015</v>
      </c>
      <c r="BG208" s="9">
        <f t="shared" si="221"/>
        <v>101015</v>
      </c>
      <c r="BH208" s="9">
        <f t="shared" si="222"/>
        <v>101015</v>
      </c>
      <c r="BI208" s="9">
        <f t="shared" si="222"/>
        <v>101015</v>
      </c>
      <c r="BJ208" s="31">
        <f>AVERAGE(BJ131:BM131)</f>
        <v>104187.5</v>
      </c>
      <c r="BK208" s="76">
        <f t="shared" si="223"/>
        <v>104187.5</v>
      </c>
      <c r="BL208" s="9">
        <f t="shared" si="224"/>
        <v>104187.5</v>
      </c>
      <c r="BM208" s="9">
        <f t="shared" si="224"/>
        <v>104187.5</v>
      </c>
      <c r="BN208" s="31">
        <f>AVERAGE(BN131:BQ131)</f>
        <v>125604</v>
      </c>
      <c r="BO208" s="31">
        <f t="shared" ref="BO208:BP208" si="227">BN208</f>
        <v>125604</v>
      </c>
      <c r="BP208" s="31">
        <f t="shared" si="227"/>
        <v>125604</v>
      </c>
      <c r="BQ208" s="9"/>
    </row>
    <row r="209" spans="3:69" x14ac:dyDescent="0.25">
      <c r="C209" s="68" t="s">
        <v>54</v>
      </c>
      <c r="D209" s="3" t="s">
        <v>14</v>
      </c>
      <c r="F209" s="9">
        <f>AVERAGE(F138:I138)</f>
        <v>174373000</v>
      </c>
      <c r="G209" s="9">
        <f t="shared" si="195"/>
        <v>174373000</v>
      </c>
      <c r="H209" s="9">
        <f t="shared" si="196"/>
        <v>174373000</v>
      </c>
      <c r="I209" s="9">
        <f t="shared" si="196"/>
        <v>174373000</v>
      </c>
      <c r="J209" s="9">
        <f>AVERAGE(J138:M138)</f>
        <v>175761250</v>
      </c>
      <c r="K209" s="9">
        <f t="shared" si="197"/>
        <v>175761250</v>
      </c>
      <c r="L209" s="9">
        <f t="shared" si="198"/>
        <v>175761250</v>
      </c>
      <c r="M209" s="9">
        <f t="shared" si="198"/>
        <v>175761250</v>
      </c>
      <c r="N209" s="9">
        <f>AVERAGE(N138:Q138)</f>
        <v>206563000</v>
      </c>
      <c r="O209" s="9">
        <f t="shared" si="199"/>
        <v>206563000</v>
      </c>
      <c r="P209" s="9">
        <f t="shared" si="200"/>
        <v>206563000</v>
      </c>
      <c r="Q209" s="9">
        <f t="shared" si="200"/>
        <v>206563000</v>
      </c>
      <c r="R209" s="9">
        <f>AVERAGE(R138:U138)</f>
        <v>206079000</v>
      </c>
      <c r="S209" s="9">
        <f t="shared" si="201"/>
        <v>206079000</v>
      </c>
      <c r="T209" s="9">
        <f t="shared" si="202"/>
        <v>206079000</v>
      </c>
      <c r="U209" s="9">
        <f t="shared" si="202"/>
        <v>206079000</v>
      </c>
      <c r="V209" s="9">
        <f>AVERAGE(V138:Y138)</f>
        <v>254765750</v>
      </c>
      <c r="W209" s="9">
        <f t="shared" si="203"/>
        <v>254765750</v>
      </c>
      <c r="X209" s="9">
        <f t="shared" si="204"/>
        <v>254765750</v>
      </c>
      <c r="Y209" s="9">
        <f t="shared" si="204"/>
        <v>254765750</v>
      </c>
      <c r="Z209" s="9">
        <f>AVERAGE(Z138:AC138)</f>
        <v>310106425</v>
      </c>
      <c r="AA209" s="9">
        <f t="shared" si="205"/>
        <v>310106425</v>
      </c>
      <c r="AB209" s="9">
        <f t="shared" si="206"/>
        <v>310106425</v>
      </c>
      <c r="AC209" s="9">
        <f t="shared" si="206"/>
        <v>310106425</v>
      </c>
      <c r="AD209" s="9">
        <f>AVERAGE(AD138:AG138)</f>
        <v>327987500</v>
      </c>
      <c r="AE209" s="9">
        <f t="shared" si="207"/>
        <v>327987500</v>
      </c>
      <c r="AF209" s="9">
        <f t="shared" si="208"/>
        <v>327987500</v>
      </c>
      <c r="AG209" s="9">
        <f t="shared" si="208"/>
        <v>327987500</v>
      </c>
      <c r="AH209" s="9">
        <f>AVERAGE(AH138:AK138)</f>
        <v>226244000</v>
      </c>
      <c r="AI209" s="9">
        <f t="shared" si="209"/>
        <v>226244000</v>
      </c>
      <c r="AJ209" s="9">
        <f t="shared" si="210"/>
        <v>226244000</v>
      </c>
      <c r="AK209" s="9">
        <f t="shared" si="210"/>
        <v>226244000</v>
      </c>
      <c r="AL209" s="9">
        <f>AVERAGE(AL138:AO138)</f>
        <v>228206500</v>
      </c>
      <c r="AM209" s="9">
        <f t="shared" si="211"/>
        <v>228206500</v>
      </c>
      <c r="AN209" s="9">
        <f t="shared" si="212"/>
        <v>228206500</v>
      </c>
      <c r="AO209" s="9">
        <f t="shared" si="212"/>
        <v>228206500</v>
      </c>
      <c r="AP209" s="9">
        <f>AVERAGE(AP138:AS138)</f>
        <v>255450850</v>
      </c>
      <c r="AQ209" s="9">
        <f t="shared" si="213"/>
        <v>255450850</v>
      </c>
      <c r="AR209" s="9">
        <f t="shared" si="214"/>
        <v>255450850</v>
      </c>
      <c r="AS209" s="9">
        <f t="shared" si="214"/>
        <v>255450850</v>
      </c>
      <c r="AT209" s="9">
        <f>AVERAGE(AT138:AW138)</f>
        <v>265556925</v>
      </c>
      <c r="AU209" s="9">
        <f t="shared" si="215"/>
        <v>265556925</v>
      </c>
      <c r="AV209" s="9">
        <f t="shared" si="216"/>
        <v>265556925</v>
      </c>
      <c r="AW209" s="9">
        <f t="shared" si="216"/>
        <v>265556925</v>
      </c>
      <c r="AX209" s="9">
        <f>AVERAGE(AX138:BA138)</f>
        <v>263062500</v>
      </c>
      <c r="AY209" s="9">
        <f t="shared" si="217"/>
        <v>263062500</v>
      </c>
      <c r="AZ209" s="9">
        <f t="shared" si="218"/>
        <v>263062500</v>
      </c>
      <c r="BA209" s="9">
        <f t="shared" si="218"/>
        <v>263062500</v>
      </c>
      <c r="BB209" s="9">
        <f>AVERAGE(BB138:BE138)</f>
        <v>261838675</v>
      </c>
      <c r="BC209" s="9">
        <f t="shared" si="219"/>
        <v>261838675</v>
      </c>
      <c r="BD209" s="9">
        <f t="shared" si="220"/>
        <v>261838675</v>
      </c>
      <c r="BE209" s="9">
        <f t="shared" si="220"/>
        <v>261838675</v>
      </c>
      <c r="BF209" s="9">
        <f>AVERAGE(BF138:BI138)</f>
        <v>249008675</v>
      </c>
      <c r="BG209" s="9">
        <f t="shared" si="221"/>
        <v>249008675</v>
      </c>
      <c r="BH209" s="9">
        <f t="shared" si="222"/>
        <v>249008675</v>
      </c>
      <c r="BI209" s="9">
        <f t="shared" si="222"/>
        <v>249008675</v>
      </c>
      <c r="BJ209" s="31">
        <f>AVERAGE(BJ138:BM138)</f>
        <v>246539250</v>
      </c>
      <c r="BK209" s="76">
        <f t="shared" si="223"/>
        <v>246539250</v>
      </c>
      <c r="BL209" s="9">
        <f t="shared" si="224"/>
        <v>246539250</v>
      </c>
      <c r="BM209" s="9">
        <f t="shared" si="224"/>
        <v>246539250</v>
      </c>
      <c r="BN209" s="31">
        <f>AVERAGE(BN138:BQ138)</f>
        <v>261685000</v>
      </c>
      <c r="BO209" s="31">
        <f t="shared" ref="BO209:BP209" si="228">BN209</f>
        <v>261685000</v>
      </c>
      <c r="BP209" s="31">
        <f t="shared" si="228"/>
        <v>261685000</v>
      </c>
      <c r="BQ209" s="9"/>
    </row>
    <row r="210" spans="3:69" x14ac:dyDescent="0.25">
      <c r="D210" s="3" t="s">
        <v>16</v>
      </c>
      <c r="F210" s="9">
        <f>AVERAGE(F139:I139)</f>
        <v>41333.75</v>
      </c>
      <c r="G210" s="9">
        <f t="shared" si="195"/>
        <v>41333.75</v>
      </c>
      <c r="H210" s="9">
        <f t="shared" si="196"/>
        <v>41333.75</v>
      </c>
      <c r="I210" s="9">
        <f t="shared" si="196"/>
        <v>41333.75</v>
      </c>
      <c r="J210" s="9">
        <f>AVERAGE(J139:M139)</f>
        <v>38058.25</v>
      </c>
      <c r="K210" s="9">
        <f t="shared" si="197"/>
        <v>38058.25</v>
      </c>
      <c r="L210" s="9">
        <f t="shared" si="198"/>
        <v>38058.25</v>
      </c>
      <c r="M210" s="9">
        <f t="shared" si="198"/>
        <v>38058.25</v>
      </c>
      <c r="N210" s="9">
        <f>AVERAGE(N139:Q139)</f>
        <v>41911.5</v>
      </c>
      <c r="O210" s="9">
        <f t="shared" si="199"/>
        <v>41911.5</v>
      </c>
      <c r="P210" s="9">
        <f t="shared" si="200"/>
        <v>41911.5</v>
      </c>
      <c r="Q210" s="9">
        <f t="shared" si="200"/>
        <v>41911.5</v>
      </c>
      <c r="R210" s="9">
        <f>AVERAGE(R139:U139)</f>
        <v>39861.5</v>
      </c>
      <c r="S210" s="9">
        <f t="shared" si="201"/>
        <v>39861.5</v>
      </c>
      <c r="T210" s="9">
        <f t="shared" si="202"/>
        <v>39861.5</v>
      </c>
      <c r="U210" s="9">
        <f t="shared" si="202"/>
        <v>39861.5</v>
      </c>
      <c r="V210" s="9">
        <f>AVERAGE(V139:Y139)</f>
        <v>50393</v>
      </c>
      <c r="W210" s="9">
        <f t="shared" si="203"/>
        <v>50393</v>
      </c>
      <c r="X210" s="9">
        <f t="shared" si="204"/>
        <v>50393</v>
      </c>
      <c r="Y210" s="9">
        <f t="shared" si="204"/>
        <v>50393</v>
      </c>
      <c r="Z210" s="9">
        <f>AVERAGE(Z139:AC139)</f>
        <v>56992</v>
      </c>
      <c r="AA210" s="9">
        <f t="shared" si="205"/>
        <v>56992</v>
      </c>
      <c r="AB210" s="9">
        <f t="shared" si="206"/>
        <v>56992</v>
      </c>
      <c r="AC210" s="9">
        <f t="shared" si="206"/>
        <v>56992</v>
      </c>
      <c r="AD210" s="9">
        <f>AVERAGE(AD139:AG139)</f>
        <v>59725.75</v>
      </c>
      <c r="AE210" s="9">
        <f t="shared" si="207"/>
        <v>59725.75</v>
      </c>
      <c r="AF210" s="9">
        <f t="shared" si="208"/>
        <v>59725.75</v>
      </c>
      <c r="AG210" s="9">
        <f t="shared" si="208"/>
        <v>59725.75</v>
      </c>
      <c r="AH210" s="9">
        <f>AVERAGE(AH139:AK139)</f>
        <v>40597</v>
      </c>
      <c r="AI210" s="9">
        <f t="shared" si="209"/>
        <v>40597</v>
      </c>
      <c r="AJ210" s="9">
        <f t="shared" si="210"/>
        <v>40597</v>
      </c>
      <c r="AK210" s="9">
        <f t="shared" si="210"/>
        <v>40597</v>
      </c>
      <c r="AL210" s="9">
        <f>AVERAGE(AL139:AO139)</f>
        <v>40995.5</v>
      </c>
      <c r="AM210" s="9">
        <f t="shared" si="211"/>
        <v>40995.5</v>
      </c>
      <c r="AN210" s="9">
        <f t="shared" si="212"/>
        <v>40995.5</v>
      </c>
      <c r="AO210" s="9">
        <f t="shared" si="212"/>
        <v>40995.5</v>
      </c>
      <c r="AP210" s="9">
        <f>AVERAGE(AP139:AS139)</f>
        <v>43020.25</v>
      </c>
      <c r="AQ210" s="9">
        <f t="shared" si="213"/>
        <v>43020.25</v>
      </c>
      <c r="AR210" s="9">
        <f t="shared" si="214"/>
        <v>43020.25</v>
      </c>
      <c r="AS210" s="9">
        <f t="shared" si="214"/>
        <v>43020.25</v>
      </c>
      <c r="AT210" s="9">
        <f>AVERAGE(AT139:AW139)</f>
        <v>45890.75</v>
      </c>
      <c r="AU210" s="9">
        <f t="shared" si="215"/>
        <v>45890.75</v>
      </c>
      <c r="AV210" s="9">
        <f t="shared" si="216"/>
        <v>45890.75</v>
      </c>
      <c r="AW210" s="9">
        <f t="shared" si="216"/>
        <v>45890.75</v>
      </c>
      <c r="AX210" s="9">
        <f>AVERAGE(AX139:BA139)</f>
        <v>43515.5</v>
      </c>
      <c r="AY210" s="9">
        <f t="shared" si="217"/>
        <v>43515.5</v>
      </c>
      <c r="AZ210" s="9">
        <f t="shared" si="218"/>
        <v>43515.5</v>
      </c>
      <c r="BA210" s="9">
        <f t="shared" si="218"/>
        <v>43515.5</v>
      </c>
      <c r="BB210" s="9">
        <f>AVERAGE(BB139:BE139)</f>
        <v>45330.25</v>
      </c>
      <c r="BC210" s="9">
        <f t="shared" si="219"/>
        <v>45330.25</v>
      </c>
      <c r="BD210" s="9">
        <f t="shared" si="220"/>
        <v>45330.25</v>
      </c>
      <c r="BE210" s="9">
        <f t="shared" si="220"/>
        <v>45330.25</v>
      </c>
      <c r="BF210" s="9">
        <f>AVERAGE(BF139:BI139)</f>
        <v>40402.25</v>
      </c>
      <c r="BG210" s="9">
        <f t="shared" si="221"/>
        <v>40402.25</v>
      </c>
      <c r="BH210" s="9">
        <f t="shared" si="222"/>
        <v>40402.25</v>
      </c>
      <c r="BI210" s="9">
        <f t="shared" si="222"/>
        <v>40402.25</v>
      </c>
      <c r="BJ210" s="31">
        <f>AVERAGE(BJ139:BM139)</f>
        <v>39553.5</v>
      </c>
      <c r="BK210" s="76">
        <f t="shared" si="223"/>
        <v>39553.5</v>
      </c>
      <c r="BL210" s="9">
        <f t="shared" si="224"/>
        <v>39553.5</v>
      </c>
      <c r="BM210" s="9">
        <f t="shared" si="224"/>
        <v>39553.5</v>
      </c>
      <c r="BN210" s="31">
        <f>AVERAGE(BN139:BQ139)</f>
        <v>40176</v>
      </c>
      <c r="BO210" s="31">
        <f t="shared" ref="BO210:BP210" si="229">BN210</f>
        <v>40176</v>
      </c>
      <c r="BP210" s="31">
        <f t="shared" si="229"/>
        <v>40176</v>
      </c>
      <c r="BQ210" s="9"/>
    </row>
    <row r="211" spans="3:69" x14ac:dyDescent="0.25">
      <c r="C211" s="3" t="s">
        <v>13</v>
      </c>
      <c r="D211" s="3" t="s">
        <v>14</v>
      </c>
      <c r="F211" s="9">
        <f>AVERAGE(F8:I8)</f>
        <v>34342750</v>
      </c>
      <c r="G211" s="9">
        <f t="shared" si="195"/>
        <v>34342750</v>
      </c>
      <c r="H211" s="9">
        <f t="shared" si="196"/>
        <v>34342750</v>
      </c>
      <c r="I211" s="9">
        <f t="shared" si="196"/>
        <v>34342750</v>
      </c>
      <c r="J211" s="9">
        <f>AVERAGE(J8:M8)</f>
        <v>30952500</v>
      </c>
      <c r="K211" s="9">
        <f t="shared" si="197"/>
        <v>30952500</v>
      </c>
      <c r="L211" s="9">
        <f t="shared" si="198"/>
        <v>30952500</v>
      </c>
      <c r="M211" s="9">
        <f t="shared" si="198"/>
        <v>30952500</v>
      </c>
      <c r="N211" s="9">
        <f>AVERAGE(N8:Q8)</f>
        <v>46520500</v>
      </c>
      <c r="O211" s="9">
        <f t="shared" si="199"/>
        <v>46520500</v>
      </c>
      <c r="P211" s="9">
        <f t="shared" si="200"/>
        <v>46520500</v>
      </c>
      <c r="Q211" s="9">
        <f t="shared" si="200"/>
        <v>46520500</v>
      </c>
      <c r="R211" s="9">
        <f>AVERAGE(R8:U8)</f>
        <v>61810750</v>
      </c>
      <c r="S211" s="9">
        <f t="shared" si="201"/>
        <v>61810750</v>
      </c>
      <c r="T211" s="9">
        <f t="shared" si="202"/>
        <v>61810750</v>
      </c>
      <c r="U211" s="9">
        <f t="shared" si="202"/>
        <v>61810750</v>
      </c>
      <c r="V211" s="9">
        <f>AVERAGE(V8:Y8)</f>
        <v>72448250</v>
      </c>
      <c r="W211" s="9">
        <f t="shared" si="203"/>
        <v>72448250</v>
      </c>
      <c r="X211" s="9">
        <f t="shared" si="204"/>
        <v>72448250</v>
      </c>
      <c r="Y211" s="9">
        <f t="shared" si="204"/>
        <v>72448250</v>
      </c>
      <c r="Z211" s="9">
        <f>AVERAGE(Z8:AC8)</f>
        <v>89326250</v>
      </c>
      <c r="AA211" s="9">
        <f t="shared" si="205"/>
        <v>89326250</v>
      </c>
      <c r="AB211" s="9">
        <f t="shared" si="206"/>
        <v>89326250</v>
      </c>
      <c r="AC211" s="9">
        <f t="shared" si="206"/>
        <v>89326250</v>
      </c>
      <c r="AD211" s="9">
        <f>AVERAGE(AD8:AG8)</f>
        <v>130327000</v>
      </c>
      <c r="AE211" s="9">
        <f t="shared" si="207"/>
        <v>130327000</v>
      </c>
      <c r="AF211" s="9">
        <f t="shared" si="208"/>
        <v>130327000</v>
      </c>
      <c r="AG211" s="9">
        <f t="shared" si="208"/>
        <v>130327000</v>
      </c>
      <c r="AH211" s="9">
        <f>AVERAGE(AH8:AK8)</f>
        <v>154320750</v>
      </c>
      <c r="AI211" s="9">
        <f t="shared" si="209"/>
        <v>154320750</v>
      </c>
      <c r="AJ211" s="9">
        <f t="shared" si="210"/>
        <v>154320750</v>
      </c>
      <c r="AK211" s="9">
        <f t="shared" si="210"/>
        <v>154320750</v>
      </c>
      <c r="AL211" s="9">
        <f>AVERAGE(AL8:AO8)</f>
        <v>150949500</v>
      </c>
      <c r="AM211" s="9">
        <f t="shared" si="211"/>
        <v>150949500</v>
      </c>
      <c r="AN211" s="9">
        <f t="shared" si="212"/>
        <v>150949500</v>
      </c>
      <c r="AO211" s="9">
        <f t="shared" si="212"/>
        <v>150949500</v>
      </c>
      <c r="AP211" s="9">
        <f>AVERAGE(AP8:AS8)</f>
        <v>127855000</v>
      </c>
      <c r="AQ211" s="9">
        <f t="shared" si="213"/>
        <v>127855000</v>
      </c>
      <c r="AR211" s="9">
        <f t="shared" si="214"/>
        <v>127855000</v>
      </c>
      <c r="AS211" s="9">
        <f t="shared" si="214"/>
        <v>127855000</v>
      </c>
      <c r="AT211" s="9">
        <f>AVERAGE(AT8:AW8)</f>
        <v>55248500</v>
      </c>
      <c r="AU211" s="9">
        <f t="shared" si="215"/>
        <v>55248500</v>
      </c>
      <c r="AV211" s="9">
        <f t="shared" si="216"/>
        <v>55248500</v>
      </c>
      <c r="AW211" s="9">
        <f t="shared" si="216"/>
        <v>55248500</v>
      </c>
      <c r="AX211" s="9">
        <f>AVERAGE(AX8:BA8)</f>
        <v>51243750</v>
      </c>
      <c r="AY211" s="9">
        <f t="shared" si="217"/>
        <v>51243750</v>
      </c>
      <c r="AZ211" s="9">
        <f t="shared" si="218"/>
        <v>51243750</v>
      </c>
      <c r="BA211" s="9">
        <f t="shared" si="218"/>
        <v>51243750</v>
      </c>
      <c r="BB211" s="9">
        <f>AVERAGE(BB8:BE8)</f>
        <v>52997750</v>
      </c>
      <c r="BC211" s="9">
        <f t="shared" si="219"/>
        <v>52997750</v>
      </c>
      <c r="BD211" s="9">
        <f t="shared" si="220"/>
        <v>52997750</v>
      </c>
      <c r="BE211" s="9">
        <f t="shared" si="220"/>
        <v>52997750</v>
      </c>
      <c r="BF211" s="9">
        <f>AVERAGE(BF8:BI8)</f>
        <v>54235750</v>
      </c>
      <c r="BG211" s="9">
        <f t="shared" si="221"/>
        <v>54235750</v>
      </c>
      <c r="BH211" s="9">
        <f t="shared" si="222"/>
        <v>54235750</v>
      </c>
      <c r="BI211" s="9">
        <f t="shared" si="222"/>
        <v>54235750</v>
      </c>
      <c r="BJ211" s="31">
        <f>AVERAGE(BJ8:BM8)</f>
        <v>48211000</v>
      </c>
      <c r="BK211" s="76">
        <f t="shared" si="223"/>
        <v>48211000</v>
      </c>
      <c r="BL211" s="9">
        <f t="shared" si="224"/>
        <v>48211000</v>
      </c>
      <c r="BM211" s="9">
        <f t="shared" si="224"/>
        <v>48211000</v>
      </c>
      <c r="BN211" s="31">
        <f>AVERAGE(BN8:BQ8)</f>
        <v>46903333.333333336</v>
      </c>
      <c r="BO211" s="31">
        <f t="shared" ref="BO211:BP211" si="230">BN211</f>
        <v>46903333.333333336</v>
      </c>
      <c r="BP211" s="31">
        <f t="shared" si="230"/>
        <v>46903333.333333336</v>
      </c>
      <c r="BQ211" s="9"/>
    </row>
    <row r="212" spans="3:69" x14ac:dyDescent="0.25">
      <c r="D212" s="3" t="s">
        <v>16</v>
      </c>
      <c r="F212" s="9">
        <f>AVERAGE(F9:I9)</f>
        <v>11434</v>
      </c>
      <c r="G212" s="9">
        <f t="shared" ref="G212:I234" si="231">F212</f>
        <v>11434</v>
      </c>
      <c r="H212" s="9">
        <f t="shared" si="231"/>
        <v>11434</v>
      </c>
      <c r="I212" s="9">
        <f t="shared" si="231"/>
        <v>11434</v>
      </c>
      <c r="J212" s="9">
        <f>AVERAGE(J9:M9)</f>
        <v>11336</v>
      </c>
      <c r="K212" s="9">
        <f t="shared" ref="K212:M234" si="232">J212</f>
        <v>11336</v>
      </c>
      <c r="L212" s="9">
        <f t="shared" si="232"/>
        <v>11336</v>
      </c>
      <c r="M212" s="9">
        <f t="shared" si="232"/>
        <v>11336</v>
      </c>
      <c r="N212" s="9">
        <f>AVERAGE(N9:Q9)</f>
        <v>13881.25</v>
      </c>
      <c r="O212" s="9">
        <f t="shared" ref="O212:Q234" si="233">N212</f>
        <v>13881.25</v>
      </c>
      <c r="P212" s="9">
        <f t="shared" si="233"/>
        <v>13881.25</v>
      </c>
      <c r="Q212" s="9">
        <f t="shared" si="233"/>
        <v>13881.25</v>
      </c>
      <c r="R212" s="9">
        <f>AVERAGE(R9:U9)</f>
        <v>14248.75</v>
      </c>
      <c r="S212" s="9">
        <f t="shared" ref="S212:U234" si="234">R212</f>
        <v>14248.75</v>
      </c>
      <c r="T212" s="9">
        <f t="shared" si="234"/>
        <v>14248.75</v>
      </c>
      <c r="U212" s="9">
        <f t="shared" si="234"/>
        <v>14248.75</v>
      </c>
      <c r="V212" s="9">
        <f>AVERAGE(V9:Y9)</f>
        <v>14874.75</v>
      </c>
      <c r="W212" s="9">
        <f t="shared" ref="W212:Y234" si="235">V212</f>
        <v>14874.75</v>
      </c>
      <c r="X212" s="9">
        <f t="shared" si="235"/>
        <v>14874.75</v>
      </c>
      <c r="Y212" s="9">
        <f t="shared" si="235"/>
        <v>14874.75</v>
      </c>
      <c r="Z212" s="9">
        <f>AVERAGE(Z9:AC9)</f>
        <v>15597.25</v>
      </c>
      <c r="AA212" s="9">
        <f t="shared" ref="AA212:AC234" si="236">Z212</f>
        <v>15597.25</v>
      </c>
      <c r="AB212" s="9">
        <f t="shared" si="236"/>
        <v>15597.25</v>
      </c>
      <c r="AC212" s="9">
        <f t="shared" si="236"/>
        <v>15597.25</v>
      </c>
      <c r="AD212" s="9">
        <f>AVERAGE(AD9:AG9)</f>
        <v>17612</v>
      </c>
      <c r="AE212" s="9">
        <f t="shared" ref="AE212:AG234" si="237">AD212</f>
        <v>17612</v>
      </c>
      <c r="AF212" s="9">
        <f t="shared" si="237"/>
        <v>17612</v>
      </c>
      <c r="AG212" s="9">
        <f t="shared" si="237"/>
        <v>17612</v>
      </c>
      <c r="AH212" s="9">
        <f>AVERAGE(AH9:AK9)</f>
        <v>14828</v>
      </c>
      <c r="AI212" s="9">
        <f t="shared" ref="AI212:AK234" si="238">AH212</f>
        <v>14828</v>
      </c>
      <c r="AJ212" s="9">
        <f t="shared" si="238"/>
        <v>14828</v>
      </c>
      <c r="AK212" s="9">
        <f t="shared" si="238"/>
        <v>14828</v>
      </c>
      <c r="AL212" s="9">
        <f>AVERAGE(AL9:AO9)</f>
        <v>15949.25</v>
      </c>
      <c r="AM212" s="9">
        <f t="shared" ref="AM212:AO234" si="239">AL212</f>
        <v>15949.25</v>
      </c>
      <c r="AN212" s="9">
        <f t="shared" si="239"/>
        <v>15949.25</v>
      </c>
      <c r="AO212" s="9">
        <f t="shared" si="239"/>
        <v>15949.25</v>
      </c>
      <c r="AP212" s="9">
        <f>AVERAGE(AP9:AS9)</f>
        <v>18087.75</v>
      </c>
      <c r="AQ212" s="9">
        <f t="shared" ref="AQ212:AS234" si="240">AP212</f>
        <v>18087.75</v>
      </c>
      <c r="AR212" s="9">
        <f t="shared" si="240"/>
        <v>18087.75</v>
      </c>
      <c r="AS212" s="9">
        <f t="shared" si="240"/>
        <v>18087.75</v>
      </c>
      <c r="AT212" s="9">
        <f>AVERAGE(AT9:AW9)</f>
        <v>15301.25</v>
      </c>
      <c r="AU212" s="9">
        <f t="shared" ref="AU212:AW234" si="241">AT212</f>
        <v>15301.25</v>
      </c>
      <c r="AV212" s="9">
        <f t="shared" si="241"/>
        <v>15301.25</v>
      </c>
      <c r="AW212" s="9">
        <f t="shared" si="241"/>
        <v>15301.25</v>
      </c>
      <c r="AX212" s="9">
        <f>AVERAGE(AX9:BA9)</f>
        <v>16075.5</v>
      </c>
      <c r="AY212" s="9">
        <f t="shared" ref="AY212:BA234" si="242">AX212</f>
        <v>16075.5</v>
      </c>
      <c r="AZ212" s="9">
        <f t="shared" si="242"/>
        <v>16075.5</v>
      </c>
      <c r="BA212" s="9">
        <f t="shared" si="242"/>
        <v>16075.5</v>
      </c>
      <c r="BB212" s="9">
        <f>AVERAGE(BB9:BE9)</f>
        <v>15565.25</v>
      </c>
      <c r="BC212" s="9">
        <f t="shared" ref="BC212:BE234" si="243">BB212</f>
        <v>15565.25</v>
      </c>
      <c r="BD212" s="9">
        <f t="shared" si="243"/>
        <v>15565.25</v>
      </c>
      <c r="BE212" s="9">
        <f t="shared" si="243"/>
        <v>15565.25</v>
      </c>
      <c r="BF212" s="9">
        <f>AVERAGE(BF9:BI9)</f>
        <v>16318.25</v>
      </c>
      <c r="BG212" s="9">
        <f t="shared" ref="BG212:BI234" si="244">BF212</f>
        <v>16318.25</v>
      </c>
      <c r="BH212" s="9">
        <f t="shared" si="244"/>
        <v>16318.25</v>
      </c>
      <c r="BI212" s="9">
        <f t="shared" si="244"/>
        <v>16318.25</v>
      </c>
      <c r="BJ212" s="31">
        <f>AVERAGE(BJ9:BM9)</f>
        <v>15583.25</v>
      </c>
      <c r="BK212" s="76">
        <f t="shared" ref="BK212:BM234" si="245">BJ212</f>
        <v>15583.25</v>
      </c>
      <c r="BL212" s="9">
        <f t="shared" si="245"/>
        <v>15583.25</v>
      </c>
      <c r="BM212" s="9">
        <f t="shared" si="245"/>
        <v>15583.25</v>
      </c>
      <c r="BN212" s="31">
        <f>AVERAGE(BN9:BQ9)</f>
        <v>15418</v>
      </c>
      <c r="BO212" s="31">
        <f t="shared" ref="BO212:BP212" si="246">BN212</f>
        <v>15418</v>
      </c>
      <c r="BP212" s="31">
        <f t="shared" si="246"/>
        <v>15418</v>
      </c>
      <c r="BQ212" s="9"/>
    </row>
    <row r="213" spans="3:69" x14ac:dyDescent="0.25">
      <c r="C213" s="3" t="s">
        <v>21</v>
      </c>
      <c r="D213" s="3" t="s">
        <v>14</v>
      </c>
      <c r="F213" s="9">
        <f>AVERAGE(F12:I12)</f>
        <v>28923250</v>
      </c>
      <c r="G213" s="9">
        <f t="shared" si="231"/>
        <v>28923250</v>
      </c>
      <c r="H213" s="9">
        <f t="shared" si="231"/>
        <v>28923250</v>
      </c>
      <c r="I213" s="9">
        <f t="shared" si="231"/>
        <v>28923250</v>
      </c>
      <c r="J213" s="9">
        <f>AVERAGE(J12:M12)</f>
        <v>38292000</v>
      </c>
      <c r="K213" s="9">
        <f t="shared" si="232"/>
        <v>38292000</v>
      </c>
      <c r="L213" s="9">
        <f t="shared" si="232"/>
        <v>38292000</v>
      </c>
      <c r="M213" s="9">
        <f t="shared" si="232"/>
        <v>38292000</v>
      </c>
      <c r="N213" s="9">
        <f>AVERAGE(N12:Q12)</f>
        <v>43215500</v>
      </c>
      <c r="O213" s="9">
        <f t="shared" si="233"/>
        <v>43215500</v>
      </c>
      <c r="P213" s="9">
        <f t="shared" si="233"/>
        <v>43215500</v>
      </c>
      <c r="Q213" s="9">
        <f t="shared" si="233"/>
        <v>43215500</v>
      </c>
      <c r="R213" s="9">
        <f>AVERAGE(R12:U12)</f>
        <v>46695000</v>
      </c>
      <c r="S213" s="9">
        <f t="shared" si="234"/>
        <v>46695000</v>
      </c>
      <c r="T213" s="9">
        <f t="shared" si="234"/>
        <v>46695000</v>
      </c>
      <c r="U213" s="9">
        <f t="shared" si="234"/>
        <v>46695000</v>
      </c>
      <c r="V213" s="9">
        <f>AVERAGE(V12:Y12)</f>
        <v>54749000</v>
      </c>
      <c r="W213" s="9">
        <f t="shared" si="235"/>
        <v>54749000</v>
      </c>
      <c r="X213" s="9">
        <f t="shared" si="235"/>
        <v>54749000</v>
      </c>
      <c r="Y213" s="9">
        <f t="shared" si="235"/>
        <v>54749000</v>
      </c>
      <c r="Z213" s="9">
        <f>AVERAGE(Z12:AC12)</f>
        <v>63668000</v>
      </c>
      <c r="AA213" s="9">
        <f t="shared" si="236"/>
        <v>63668000</v>
      </c>
      <c r="AB213" s="9">
        <f t="shared" si="236"/>
        <v>63668000</v>
      </c>
      <c r="AC213" s="9">
        <f t="shared" si="236"/>
        <v>63668000</v>
      </c>
      <c r="AD213" s="9">
        <f>AVERAGE(AD12:AG12)</f>
        <v>66700250</v>
      </c>
      <c r="AE213" s="9">
        <f t="shared" si="237"/>
        <v>66700250</v>
      </c>
      <c r="AF213" s="9">
        <f t="shared" si="237"/>
        <v>66700250</v>
      </c>
      <c r="AG213" s="9">
        <f t="shared" si="237"/>
        <v>66700250</v>
      </c>
      <c r="AH213" s="9">
        <f>AVERAGE(AH12:AK12)</f>
        <v>25693500</v>
      </c>
      <c r="AI213" s="9">
        <f t="shared" si="238"/>
        <v>25693500</v>
      </c>
      <c r="AJ213" s="9">
        <f t="shared" si="238"/>
        <v>25693500</v>
      </c>
      <c r="AK213" s="9">
        <f t="shared" si="238"/>
        <v>25693500</v>
      </c>
      <c r="AL213" s="9">
        <f>AVERAGE(AL12:AO12)</f>
        <v>33763000</v>
      </c>
      <c r="AM213" s="9">
        <f t="shared" si="239"/>
        <v>33763000</v>
      </c>
      <c r="AN213" s="9">
        <f t="shared" si="239"/>
        <v>33763000</v>
      </c>
      <c r="AO213" s="9">
        <f t="shared" si="239"/>
        <v>33763000</v>
      </c>
      <c r="AP213" s="9">
        <f>AVERAGE(AP12:AS12)</f>
        <v>42694500</v>
      </c>
      <c r="AQ213" s="9">
        <f t="shared" si="240"/>
        <v>42694500</v>
      </c>
      <c r="AR213" s="9">
        <f t="shared" si="240"/>
        <v>42694500</v>
      </c>
      <c r="AS213" s="9">
        <f t="shared" si="240"/>
        <v>42694500</v>
      </c>
      <c r="AT213" s="9">
        <f>AVERAGE(AT12:AW12)</f>
        <v>41220750</v>
      </c>
      <c r="AU213" s="9">
        <f t="shared" si="241"/>
        <v>41220750</v>
      </c>
      <c r="AV213" s="9">
        <f t="shared" si="241"/>
        <v>41220750</v>
      </c>
      <c r="AW213" s="9">
        <f t="shared" si="241"/>
        <v>41220750</v>
      </c>
      <c r="AX213" s="9">
        <f>AVERAGE(AX12:BA12)</f>
        <v>37796250</v>
      </c>
      <c r="AY213" s="9">
        <f t="shared" si="242"/>
        <v>37796250</v>
      </c>
      <c r="AZ213" s="9">
        <f t="shared" si="242"/>
        <v>37796250</v>
      </c>
      <c r="BA213" s="9">
        <f t="shared" si="242"/>
        <v>37796250</v>
      </c>
      <c r="BB213" s="9">
        <f>AVERAGE(BB12:BE12)</f>
        <v>22845500</v>
      </c>
      <c r="BC213" s="9">
        <f t="shared" si="243"/>
        <v>22845500</v>
      </c>
      <c r="BD213" s="9">
        <f t="shared" si="243"/>
        <v>22845500</v>
      </c>
      <c r="BE213" s="9">
        <f t="shared" si="243"/>
        <v>22845500</v>
      </c>
      <c r="BF213" s="9">
        <f>AVERAGE(BF12:BI12)</f>
        <v>22521500</v>
      </c>
      <c r="BG213" s="9">
        <f t="shared" si="244"/>
        <v>22521500</v>
      </c>
      <c r="BH213" s="9">
        <f t="shared" si="244"/>
        <v>22521500</v>
      </c>
      <c r="BI213" s="9">
        <f t="shared" si="244"/>
        <v>22521500</v>
      </c>
      <c r="BJ213" s="31">
        <f>AVERAGE(BJ12:BM12)</f>
        <v>23273750</v>
      </c>
      <c r="BK213" s="76">
        <f t="shared" si="245"/>
        <v>23273750</v>
      </c>
      <c r="BL213" s="9">
        <f t="shared" si="245"/>
        <v>23273750</v>
      </c>
      <c r="BM213" s="9">
        <f t="shared" si="245"/>
        <v>23273750</v>
      </c>
      <c r="BN213" s="31">
        <f>AVERAGE(BN12:BQ12)</f>
        <v>28081000</v>
      </c>
      <c r="BO213" s="31">
        <f t="shared" ref="BO213:BP213" si="247">BN213</f>
        <v>28081000</v>
      </c>
      <c r="BP213" s="31">
        <f t="shared" si="247"/>
        <v>28081000</v>
      </c>
      <c r="BQ213" s="9"/>
    </row>
    <row r="214" spans="3:69" x14ac:dyDescent="0.25">
      <c r="D214" s="3" t="s">
        <v>16</v>
      </c>
      <c r="F214" s="9">
        <f>AVERAGE(F13:I13)</f>
        <v>16566</v>
      </c>
      <c r="G214" s="9">
        <f t="shared" si="231"/>
        <v>16566</v>
      </c>
      <c r="H214" s="9">
        <f t="shared" si="231"/>
        <v>16566</v>
      </c>
      <c r="I214" s="9">
        <f t="shared" si="231"/>
        <v>16566</v>
      </c>
      <c r="J214" s="9">
        <f>AVERAGE(J13:M13)</f>
        <v>21825.5</v>
      </c>
      <c r="K214" s="9">
        <f t="shared" si="232"/>
        <v>21825.5</v>
      </c>
      <c r="L214" s="9">
        <f t="shared" si="232"/>
        <v>21825.5</v>
      </c>
      <c r="M214" s="9">
        <f t="shared" si="232"/>
        <v>21825.5</v>
      </c>
      <c r="N214" s="9">
        <f>AVERAGE(N13:Q13)</f>
        <v>19930.5</v>
      </c>
      <c r="O214" s="9">
        <f t="shared" si="233"/>
        <v>19930.5</v>
      </c>
      <c r="P214" s="9">
        <f t="shared" si="233"/>
        <v>19930.5</v>
      </c>
      <c r="Q214" s="9">
        <f t="shared" si="233"/>
        <v>19930.5</v>
      </c>
      <c r="R214" s="9">
        <f>AVERAGE(R13:U13)</f>
        <v>15986.25</v>
      </c>
      <c r="S214" s="9">
        <f t="shared" si="234"/>
        <v>15986.25</v>
      </c>
      <c r="T214" s="9">
        <f t="shared" si="234"/>
        <v>15986.25</v>
      </c>
      <c r="U214" s="9">
        <f t="shared" si="234"/>
        <v>15986.25</v>
      </c>
      <c r="V214" s="9">
        <f>AVERAGE(V13:Y13)</f>
        <v>17587.75</v>
      </c>
      <c r="W214" s="9">
        <f t="shared" si="235"/>
        <v>17587.75</v>
      </c>
      <c r="X214" s="9">
        <f t="shared" si="235"/>
        <v>17587.75</v>
      </c>
      <c r="Y214" s="9">
        <f t="shared" si="235"/>
        <v>17587.75</v>
      </c>
      <c r="Z214" s="9">
        <f>AVERAGE(Z13:AC13)</f>
        <v>19822.25</v>
      </c>
      <c r="AA214" s="9">
        <f t="shared" si="236"/>
        <v>19822.25</v>
      </c>
      <c r="AB214" s="9">
        <f t="shared" si="236"/>
        <v>19822.25</v>
      </c>
      <c r="AC214" s="9">
        <f t="shared" si="236"/>
        <v>19822.25</v>
      </c>
      <c r="AD214" s="9">
        <f>AVERAGE(AD13:AG13)</f>
        <v>19335.5</v>
      </c>
      <c r="AE214" s="9">
        <f t="shared" si="237"/>
        <v>19335.5</v>
      </c>
      <c r="AF214" s="9">
        <f t="shared" si="237"/>
        <v>19335.5</v>
      </c>
      <c r="AG214" s="9">
        <f t="shared" si="237"/>
        <v>19335.5</v>
      </c>
      <c r="AH214" s="9">
        <f>AVERAGE(AH13:AK13)</f>
        <v>9735.5</v>
      </c>
      <c r="AI214" s="9">
        <f t="shared" si="238"/>
        <v>9735.5</v>
      </c>
      <c r="AJ214" s="9">
        <f t="shared" si="238"/>
        <v>9735.5</v>
      </c>
      <c r="AK214" s="9">
        <f t="shared" si="238"/>
        <v>9735.5</v>
      </c>
      <c r="AL214" s="9">
        <f>AVERAGE(AL13:AO13)</f>
        <v>14228.75</v>
      </c>
      <c r="AM214" s="9">
        <f t="shared" si="239"/>
        <v>14228.75</v>
      </c>
      <c r="AN214" s="9">
        <f t="shared" si="239"/>
        <v>14228.75</v>
      </c>
      <c r="AO214" s="9">
        <f t="shared" si="239"/>
        <v>14228.75</v>
      </c>
      <c r="AP214" s="9">
        <f>AVERAGE(AP13:AS13)</f>
        <v>16879</v>
      </c>
      <c r="AQ214" s="9">
        <f t="shared" si="240"/>
        <v>16879</v>
      </c>
      <c r="AR214" s="9">
        <f t="shared" si="240"/>
        <v>16879</v>
      </c>
      <c r="AS214" s="9">
        <f t="shared" si="240"/>
        <v>16879</v>
      </c>
      <c r="AT214" s="9">
        <f>AVERAGE(AT13:AW13)</f>
        <v>16312</v>
      </c>
      <c r="AU214" s="9">
        <f t="shared" si="241"/>
        <v>16312</v>
      </c>
      <c r="AV214" s="9">
        <f t="shared" si="241"/>
        <v>16312</v>
      </c>
      <c r="AW214" s="9">
        <f t="shared" si="241"/>
        <v>16312</v>
      </c>
      <c r="AX214" s="9">
        <f>AVERAGE(AX13:BA13)</f>
        <v>15697</v>
      </c>
      <c r="AY214" s="9">
        <f t="shared" si="242"/>
        <v>15697</v>
      </c>
      <c r="AZ214" s="9">
        <f t="shared" si="242"/>
        <v>15697</v>
      </c>
      <c r="BA214" s="9">
        <f t="shared" si="242"/>
        <v>15697</v>
      </c>
      <c r="BB214" s="9">
        <f>AVERAGE(BB13:BE13)</f>
        <v>7925.5</v>
      </c>
      <c r="BC214" s="9">
        <f t="shared" si="243"/>
        <v>7925.5</v>
      </c>
      <c r="BD214" s="9">
        <f t="shared" si="243"/>
        <v>7925.5</v>
      </c>
      <c r="BE214" s="9">
        <f t="shared" si="243"/>
        <v>7925.5</v>
      </c>
      <c r="BF214" s="9">
        <f>AVERAGE(BF13:BI13)</f>
        <v>8643.5</v>
      </c>
      <c r="BG214" s="9">
        <f t="shared" si="244"/>
        <v>8643.5</v>
      </c>
      <c r="BH214" s="9">
        <f t="shared" si="244"/>
        <v>8643.5</v>
      </c>
      <c r="BI214" s="9">
        <f t="shared" si="244"/>
        <v>8643.5</v>
      </c>
      <c r="BJ214" s="31">
        <f>AVERAGE(BJ13:BM13)</f>
        <v>9642.5</v>
      </c>
      <c r="BK214" s="76">
        <f t="shared" si="245"/>
        <v>9642.5</v>
      </c>
      <c r="BL214" s="9">
        <f t="shared" si="245"/>
        <v>9642.5</v>
      </c>
      <c r="BM214" s="9">
        <f t="shared" si="245"/>
        <v>9642.5</v>
      </c>
      <c r="BN214" s="31">
        <f>AVERAGE(BN13:BQ13)</f>
        <v>11963.333333333334</v>
      </c>
      <c r="BO214" s="31">
        <f t="shared" ref="BO214:BP214" si="248">BN214</f>
        <v>11963.333333333334</v>
      </c>
      <c r="BP214" s="31">
        <f t="shared" si="248"/>
        <v>11963.333333333334</v>
      </c>
      <c r="BQ214" s="9"/>
    </row>
    <row r="215" spans="3:69" x14ac:dyDescent="0.25">
      <c r="C215" s="3" t="s">
        <v>22</v>
      </c>
      <c r="D215" s="3" t="s">
        <v>14</v>
      </c>
      <c r="F215" s="9">
        <f>AVERAGE(F16:I16)</f>
        <v>3148000</v>
      </c>
      <c r="G215" s="9">
        <f t="shared" si="231"/>
        <v>3148000</v>
      </c>
      <c r="H215" s="9">
        <f t="shared" si="231"/>
        <v>3148000</v>
      </c>
      <c r="I215" s="9">
        <f t="shared" si="231"/>
        <v>3148000</v>
      </c>
      <c r="J215" s="9">
        <f>AVERAGE(J16:M16)</f>
        <v>4006000</v>
      </c>
      <c r="K215" s="9">
        <f t="shared" si="232"/>
        <v>4006000</v>
      </c>
      <c r="L215" s="9">
        <f t="shared" si="232"/>
        <v>4006000</v>
      </c>
      <c r="M215" s="9">
        <f t="shared" si="232"/>
        <v>4006000</v>
      </c>
      <c r="N215" s="9">
        <f>AVERAGE(N16:Q16)</f>
        <v>4073000</v>
      </c>
      <c r="O215" s="9">
        <f t="shared" si="233"/>
        <v>4073000</v>
      </c>
      <c r="P215" s="9">
        <f t="shared" si="233"/>
        <v>4073000</v>
      </c>
      <c r="Q215" s="9">
        <f t="shared" si="233"/>
        <v>4073000</v>
      </c>
      <c r="R215" s="9">
        <f>AVERAGE(R16:U16)</f>
        <v>5181000</v>
      </c>
      <c r="S215" s="9">
        <f t="shared" si="234"/>
        <v>5181000</v>
      </c>
      <c r="T215" s="9">
        <f t="shared" si="234"/>
        <v>5181000</v>
      </c>
      <c r="U215" s="9">
        <f t="shared" si="234"/>
        <v>5181000</v>
      </c>
      <c r="V215" s="9">
        <f>AVERAGE(V16:Y16)</f>
        <v>4642000</v>
      </c>
      <c r="W215" s="9">
        <f t="shared" si="235"/>
        <v>4642000</v>
      </c>
      <c r="X215" s="9">
        <f t="shared" si="235"/>
        <v>4642000</v>
      </c>
      <c r="Y215" s="9">
        <f t="shared" si="235"/>
        <v>4642000</v>
      </c>
      <c r="Z215" s="9">
        <f>AVERAGE(Z16:AC16)</f>
        <v>6232500</v>
      </c>
      <c r="AA215" s="9">
        <f t="shared" si="236"/>
        <v>6232500</v>
      </c>
      <c r="AB215" s="9">
        <f t="shared" si="236"/>
        <v>6232500</v>
      </c>
      <c r="AC215" s="9">
        <f t="shared" si="236"/>
        <v>6232500</v>
      </c>
      <c r="AD215" s="9">
        <f>AVERAGE(AD16:AG16)</f>
        <v>6357750</v>
      </c>
      <c r="AE215" s="9">
        <f t="shared" si="237"/>
        <v>6357750</v>
      </c>
      <c r="AF215" s="9">
        <f t="shared" si="237"/>
        <v>6357750</v>
      </c>
      <c r="AG215" s="9">
        <f t="shared" si="237"/>
        <v>6357750</v>
      </c>
      <c r="AH215" s="9">
        <f>AVERAGE(AH16:AK16)</f>
        <v>4210000</v>
      </c>
      <c r="AI215" s="9">
        <f t="shared" si="238"/>
        <v>4210000</v>
      </c>
      <c r="AJ215" s="9">
        <f t="shared" si="238"/>
        <v>4210000</v>
      </c>
      <c r="AK215" s="9">
        <f t="shared" si="238"/>
        <v>4210000</v>
      </c>
      <c r="AL215" s="9">
        <f>AVERAGE(AL16:AO16)</f>
        <v>4459250</v>
      </c>
      <c r="AM215" s="9">
        <f t="shared" si="239"/>
        <v>4459250</v>
      </c>
      <c r="AN215" s="9">
        <f t="shared" si="239"/>
        <v>4459250</v>
      </c>
      <c r="AO215" s="9">
        <f t="shared" si="239"/>
        <v>4459250</v>
      </c>
      <c r="AP215" s="9">
        <f>AVERAGE(AP16:AS16)</f>
        <v>6198500</v>
      </c>
      <c r="AQ215" s="9">
        <f t="shared" si="240"/>
        <v>6198500</v>
      </c>
      <c r="AR215" s="9">
        <f t="shared" si="240"/>
        <v>6198500</v>
      </c>
      <c r="AS215" s="9">
        <f t="shared" si="240"/>
        <v>6198500</v>
      </c>
      <c r="AT215" s="9">
        <f>AVERAGE(AT16:AW16)</f>
        <v>6761000</v>
      </c>
      <c r="AU215" s="9">
        <f t="shared" si="241"/>
        <v>6761000</v>
      </c>
      <c r="AV215" s="9">
        <f t="shared" si="241"/>
        <v>6761000</v>
      </c>
      <c r="AW215" s="9">
        <f t="shared" si="241"/>
        <v>6761000</v>
      </c>
      <c r="AX215" s="9">
        <f>AVERAGE(AX16:BA16)</f>
        <v>6136250</v>
      </c>
      <c r="AY215" s="9">
        <f t="shared" si="242"/>
        <v>6136250</v>
      </c>
      <c r="AZ215" s="9">
        <f t="shared" si="242"/>
        <v>6136250</v>
      </c>
      <c r="BA215" s="9">
        <f t="shared" si="242"/>
        <v>6136250</v>
      </c>
      <c r="BB215" s="9">
        <f>AVERAGE(BB16:BE16)</f>
        <v>5372000</v>
      </c>
      <c r="BC215" s="9">
        <f t="shared" si="243"/>
        <v>5372000</v>
      </c>
      <c r="BD215" s="9">
        <f t="shared" si="243"/>
        <v>5372000</v>
      </c>
      <c r="BE215" s="9">
        <f t="shared" si="243"/>
        <v>5372000</v>
      </c>
      <c r="BF215" s="9">
        <f>AVERAGE(BF16:BI16)</f>
        <v>4368250</v>
      </c>
      <c r="BG215" s="9">
        <f t="shared" si="244"/>
        <v>4368250</v>
      </c>
      <c r="BH215" s="9">
        <f t="shared" si="244"/>
        <v>4368250</v>
      </c>
      <c r="BI215" s="9">
        <f t="shared" si="244"/>
        <v>4368250</v>
      </c>
      <c r="BJ215" s="31">
        <f>AVERAGE(BJ16:BM16)</f>
        <v>4062250</v>
      </c>
      <c r="BK215" s="76">
        <f t="shared" si="245"/>
        <v>4062250</v>
      </c>
      <c r="BL215" s="9">
        <f t="shared" si="245"/>
        <v>4062250</v>
      </c>
      <c r="BM215" s="9">
        <f t="shared" si="245"/>
        <v>4062250</v>
      </c>
      <c r="BN215" s="31">
        <f>AVERAGE(BN16:BQ16)</f>
        <v>4086333.3333333335</v>
      </c>
      <c r="BO215" s="31">
        <f t="shared" ref="BO215:BP215" si="249">BN215</f>
        <v>4086333.3333333335</v>
      </c>
      <c r="BP215" s="31">
        <f t="shared" si="249"/>
        <v>4086333.3333333335</v>
      </c>
      <c r="BQ215" s="9"/>
    </row>
    <row r="216" spans="3:69" x14ac:dyDescent="0.25">
      <c r="C216" s="68"/>
      <c r="D216" s="3" t="s">
        <v>16</v>
      </c>
      <c r="F216" s="9">
        <f>AVERAGE(F17:I17)</f>
        <v>1200</v>
      </c>
      <c r="G216" s="9">
        <f t="shared" si="231"/>
        <v>1200</v>
      </c>
      <c r="H216" s="9">
        <f t="shared" si="231"/>
        <v>1200</v>
      </c>
      <c r="I216" s="9">
        <f t="shared" si="231"/>
        <v>1200</v>
      </c>
      <c r="J216" s="9">
        <f>AVERAGE(J17:M17)</f>
        <v>1405.75</v>
      </c>
      <c r="K216" s="9">
        <f t="shared" si="232"/>
        <v>1405.75</v>
      </c>
      <c r="L216" s="9">
        <f t="shared" si="232"/>
        <v>1405.75</v>
      </c>
      <c r="M216" s="9">
        <f t="shared" si="232"/>
        <v>1405.75</v>
      </c>
      <c r="N216" s="9">
        <f>AVERAGE(N17:Q17)</f>
        <v>733.5</v>
      </c>
      <c r="O216" s="9">
        <f t="shared" si="233"/>
        <v>733.5</v>
      </c>
      <c r="P216" s="9">
        <f t="shared" si="233"/>
        <v>733.5</v>
      </c>
      <c r="Q216" s="9">
        <f t="shared" si="233"/>
        <v>733.5</v>
      </c>
      <c r="R216" s="9">
        <f>AVERAGE(R17:U17)</f>
        <v>841.75</v>
      </c>
      <c r="S216" s="9">
        <f t="shared" si="234"/>
        <v>841.75</v>
      </c>
      <c r="T216" s="9">
        <f t="shared" si="234"/>
        <v>841.75</v>
      </c>
      <c r="U216" s="9">
        <f t="shared" si="234"/>
        <v>841.75</v>
      </c>
      <c r="V216" s="9">
        <f>AVERAGE(V17:Y17)</f>
        <v>569</v>
      </c>
      <c r="W216" s="9">
        <f t="shared" si="235"/>
        <v>569</v>
      </c>
      <c r="X216" s="9">
        <f t="shared" si="235"/>
        <v>569</v>
      </c>
      <c r="Y216" s="9">
        <f t="shared" si="235"/>
        <v>569</v>
      </c>
      <c r="Z216" s="9">
        <f>AVERAGE(Z17:AC17)</f>
        <v>747.25</v>
      </c>
      <c r="AA216" s="9">
        <f t="shared" si="236"/>
        <v>747.25</v>
      </c>
      <c r="AB216" s="9">
        <f t="shared" si="236"/>
        <v>747.25</v>
      </c>
      <c r="AC216" s="9">
        <f t="shared" si="236"/>
        <v>747.25</v>
      </c>
      <c r="AD216" s="9">
        <f>AVERAGE(AD17:AG17)</f>
        <v>795.25</v>
      </c>
      <c r="AE216" s="9">
        <f t="shared" si="237"/>
        <v>795.25</v>
      </c>
      <c r="AF216" s="9">
        <f t="shared" si="237"/>
        <v>795.25</v>
      </c>
      <c r="AG216" s="9">
        <f t="shared" si="237"/>
        <v>795.25</v>
      </c>
      <c r="AH216" s="9">
        <f>AVERAGE(AH17:AK17)</f>
        <v>659.75</v>
      </c>
      <c r="AI216" s="9">
        <f t="shared" si="238"/>
        <v>659.75</v>
      </c>
      <c r="AJ216" s="9">
        <f t="shared" si="238"/>
        <v>659.75</v>
      </c>
      <c r="AK216" s="9">
        <f t="shared" si="238"/>
        <v>659.75</v>
      </c>
      <c r="AL216" s="9">
        <f>AVERAGE(AL17:AO17)</f>
        <v>626.75</v>
      </c>
      <c r="AM216" s="9">
        <f t="shared" si="239"/>
        <v>626.75</v>
      </c>
      <c r="AN216" s="9">
        <f t="shared" si="239"/>
        <v>626.75</v>
      </c>
      <c r="AO216" s="9">
        <f t="shared" si="239"/>
        <v>626.75</v>
      </c>
      <c r="AP216" s="9">
        <f>AVERAGE(AP17:AS17)</f>
        <v>814</v>
      </c>
      <c r="AQ216" s="9">
        <f t="shared" si="240"/>
        <v>814</v>
      </c>
      <c r="AR216" s="9">
        <f t="shared" si="240"/>
        <v>814</v>
      </c>
      <c r="AS216" s="9">
        <f t="shared" si="240"/>
        <v>814</v>
      </c>
      <c r="AT216" s="9">
        <f>AVERAGE(AT17:AW17)</f>
        <v>845</v>
      </c>
      <c r="AU216" s="9">
        <f t="shared" si="241"/>
        <v>845</v>
      </c>
      <c r="AV216" s="9">
        <f t="shared" si="241"/>
        <v>845</v>
      </c>
      <c r="AW216" s="9">
        <f t="shared" si="241"/>
        <v>845</v>
      </c>
      <c r="AX216" s="9">
        <f>AVERAGE(AX17:BA17)</f>
        <v>832.5</v>
      </c>
      <c r="AY216" s="9">
        <f t="shared" si="242"/>
        <v>832.5</v>
      </c>
      <c r="AZ216" s="9">
        <f t="shared" si="242"/>
        <v>832.5</v>
      </c>
      <c r="BA216" s="9">
        <f t="shared" si="242"/>
        <v>832.5</v>
      </c>
      <c r="BB216" s="9">
        <f>AVERAGE(BB17:BE17)</f>
        <v>717.75</v>
      </c>
      <c r="BC216" s="9">
        <f t="shared" si="243"/>
        <v>717.75</v>
      </c>
      <c r="BD216" s="9">
        <f t="shared" si="243"/>
        <v>717.75</v>
      </c>
      <c r="BE216" s="9">
        <f t="shared" si="243"/>
        <v>717.75</v>
      </c>
      <c r="BF216" s="9">
        <f>AVERAGE(BF17:BI17)</f>
        <v>559.25</v>
      </c>
      <c r="BG216" s="9">
        <f t="shared" si="244"/>
        <v>559.25</v>
      </c>
      <c r="BH216" s="9">
        <f t="shared" si="244"/>
        <v>559.25</v>
      </c>
      <c r="BI216" s="9">
        <f t="shared" si="244"/>
        <v>559.25</v>
      </c>
      <c r="BJ216" s="31">
        <f>AVERAGE(BJ17:BM17)</f>
        <v>515</v>
      </c>
      <c r="BK216" s="76">
        <f t="shared" si="245"/>
        <v>515</v>
      </c>
      <c r="BL216" s="9">
        <f t="shared" si="245"/>
        <v>515</v>
      </c>
      <c r="BM216" s="9">
        <f t="shared" si="245"/>
        <v>515</v>
      </c>
      <c r="BN216" s="31">
        <f>AVERAGE(BN17:BQ17)</f>
        <v>579.66666666666663</v>
      </c>
      <c r="BO216" s="31">
        <f t="shared" ref="BO216:BP216" si="250">BN216</f>
        <v>579.66666666666663</v>
      </c>
      <c r="BP216" s="31">
        <f t="shared" si="250"/>
        <v>579.66666666666663</v>
      </c>
      <c r="BQ216" s="9"/>
    </row>
    <row r="217" spans="3:69" x14ac:dyDescent="0.25">
      <c r="C217" s="3" t="s">
        <v>23</v>
      </c>
      <c r="D217" s="3" t="s">
        <v>14</v>
      </c>
      <c r="F217" s="9">
        <f>AVERAGE(F20:I20)</f>
        <v>32613000</v>
      </c>
      <c r="G217" s="9">
        <f t="shared" si="231"/>
        <v>32613000</v>
      </c>
      <c r="H217" s="9">
        <f t="shared" si="231"/>
        <v>32613000</v>
      </c>
      <c r="I217" s="9">
        <f t="shared" si="231"/>
        <v>32613000</v>
      </c>
      <c r="J217" s="9">
        <f>AVERAGE(J20:M20)</f>
        <v>32291000</v>
      </c>
      <c r="K217" s="9">
        <f t="shared" si="232"/>
        <v>32291000</v>
      </c>
      <c r="L217" s="9">
        <f t="shared" si="232"/>
        <v>32291000</v>
      </c>
      <c r="M217" s="9">
        <f t="shared" si="232"/>
        <v>32291000</v>
      </c>
      <c r="N217" s="9">
        <f>AVERAGE(N20:Q20)</f>
        <v>41919925</v>
      </c>
      <c r="O217" s="9">
        <f t="shared" si="233"/>
        <v>41919925</v>
      </c>
      <c r="P217" s="9">
        <f t="shared" si="233"/>
        <v>41919925</v>
      </c>
      <c r="Q217" s="9">
        <f t="shared" si="233"/>
        <v>41919925</v>
      </c>
      <c r="R217" s="9">
        <f>AVERAGE(R20:U20)</f>
        <v>56028250</v>
      </c>
      <c r="S217" s="9">
        <f t="shared" si="234"/>
        <v>56028250</v>
      </c>
      <c r="T217" s="9">
        <f t="shared" si="234"/>
        <v>56028250</v>
      </c>
      <c r="U217" s="9">
        <f t="shared" si="234"/>
        <v>56028250</v>
      </c>
      <c r="V217" s="9">
        <f>AVERAGE(V20:Y20)</f>
        <v>74643250</v>
      </c>
      <c r="W217" s="9">
        <f t="shared" si="235"/>
        <v>74643250</v>
      </c>
      <c r="X217" s="9">
        <f t="shared" si="235"/>
        <v>74643250</v>
      </c>
      <c r="Y217" s="9">
        <f t="shared" si="235"/>
        <v>74643250</v>
      </c>
      <c r="Z217" s="9">
        <f>AVERAGE(Z20:AC20)</f>
        <v>100199250</v>
      </c>
      <c r="AA217" s="9">
        <f t="shared" si="236"/>
        <v>100199250</v>
      </c>
      <c r="AB217" s="9">
        <f t="shared" si="236"/>
        <v>100199250</v>
      </c>
      <c r="AC217" s="9">
        <f t="shared" si="236"/>
        <v>100199250</v>
      </c>
      <c r="AD217" s="9">
        <f>AVERAGE(AD20:AG20)</f>
        <v>123971750</v>
      </c>
      <c r="AE217" s="9">
        <f t="shared" si="237"/>
        <v>123971750</v>
      </c>
      <c r="AF217" s="9">
        <f t="shared" si="237"/>
        <v>123971750</v>
      </c>
      <c r="AG217" s="9">
        <f t="shared" si="237"/>
        <v>123971750</v>
      </c>
      <c r="AH217" s="9">
        <f>AVERAGE(AH20:AK20)</f>
        <v>81466000</v>
      </c>
      <c r="AI217" s="9">
        <f t="shared" si="238"/>
        <v>81466000</v>
      </c>
      <c r="AJ217" s="9">
        <f t="shared" si="238"/>
        <v>81466000</v>
      </c>
      <c r="AK217" s="9">
        <f t="shared" si="238"/>
        <v>81466000</v>
      </c>
      <c r="AL217" s="9">
        <f>AVERAGE(AL20:AO20)</f>
        <v>67720750</v>
      </c>
      <c r="AM217" s="9">
        <f t="shared" si="239"/>
        <v>67720750</v>
      </c>
      <c r="AN217" s="9">
        <f t="shared" si="239"/>
        <v>67720750</v>
      </c>
      <c r="AO217" s="9">
        <f t="shared" si="239"/>
        <v>67720750</v>
      </c>
      <c r="AP217" s="9">
        <f>AVERAGE(AP20:AS20)</f>
        <v>78267750</v>
      </c>
      <c r="AQ217" s="9">
        <f t="shared" si="240"/>
        <v>78267750</v>
      </c>
      <c r="AR217" s="9">
        <f t="shared" si="240"/>
        <v>78267750</v>
      </c>
      <c r="AS217" s="9">
        <f t="shared" si="240"/>
        <v>78267750</v>
      </c>
      <c r="AT217" s="9">
        <f>AVERAGE(AT20:AW20)</f>
        <v>81349000</v>
      </c>
      <c r="AU217" s="9">
        <f t="shared" si="241"/>
        <v>81349000</v>
      </c>
      <c r="AV217" s="9">
        <f t="shared" si="241"/>
        <v>81349000</v>
      </c>
      <c r="AW217" s="9">
        <f t="shared" si="241"/>
        <v>81349000</v>
      </c>
      <c r="AX217" s="9">
        <f>AVERAGE(AX20:BA20)</f>
        <v>73937750</v>
      </c>
      <c r="AY217" s="9">
        <f t="shared" si="242"/>
        <v>73937750</v>
      </c>
      <c r="AZ217" s="9">
        <f t="shared" si="242"/>
        <v>73937750</v>
      </c>
      <c r="BA217" s="9">
        <f t="shared" si="242"/>
        <v>73937750</v>
      </c>
      <c r="BB217" s="9">
        <f>AVERAGE(BB20:BE20)</f>
        <v>71263500</v>
      </c>
      <c r="BC217" s="9">
        <f t="shared" si="243"/>
        <v>71263500</v>
      </c>
      <c r="BD217" s="9">
        <f t="shared" si="243"/>
        <v>71263500</v>
      </c>
      <c r="BE217" s="9">
        <f t="shared" si="243"/>
        <v>71263500</v>
      </c>
      <c r="BF217" s="9">
        <f>AVERAGE(BF20:BI20)</f>
        <v>64034750</v>
      </c>
      <c r="BG217" s="9">
        <f t="shared" si="244"/>
        <v>64034750</v>
      </c>
      <c r="BH217" s="9">
        <f t="shared" si="244"/>
        <v>64034750</v>
      </c>
      <c r="BI217" s="9">
        <f t="shared" si="244"/>
        <v>64034750</v>
      </c>
      <c r="BJ217" s="31">
        <f>AVERAGE(BJ20:BM20)</f>
        <v>52843250</v>
      </c>
      <c r="BK217" s="76">
        <f t="shared" si="245"/>
        <v>52843250</v>
      </c>
      <c r="BL217" s="9">
        <f t="shared" si="245"/>
        <v>52843250</v>
      </c>
      <c r="BM217" s="9">
        <f t="shared" si="245"/>
        <v>52843250</v>
      </c>
      <c r="BN217" s="31">
        <f>AVERAGE(BN20:BQ20)</f>
        <v>52460666.666666664</v>
      </c>
      <c r="BO217" s="31">
        <f t="shared" ref="BO217:BP217" si="251">BN217</f>
        <v>52460666.666666664</v>
      </c>
      <c r="BP217" s="31">
        <f t="shared" si="251"/>
        <v>52460666.666666664</v>
      </c>
      <c r="BQ217" s="9"/>
    </row>
    <row r="218" spans="3:69" x14ac:dyDescent="0.25">
      <c r="C218" s="68"/>
      <c r="D218" s="3" t="s">
        <v>16</v>
      </c>
      <c r="F218" s="9">
        <f>AVERAGE(F21:I21)</f>
        <v>25010.75</v>
      </c>
      <c r="G218" s="9">
        <f t="shared" si="231"/>
        <v>25010.75</v>
      </c>
      <c r="H218" s="9">
        <f t="shared" si="231"/>
        <v>25010.75</v>
      </c>
      <c r="I218" s="9">
        <f t="shared" si="231"/>
        <v>25010.75</v>
      </c>
      <c r="J218" s="9">
        <f>AVERAGE(J21:M21)</f>
        <v>26141</v>
      </c>
      <c r="K218" s="9">
        <f t="shared" si="232"/>
        <v>26141</v>
      </c>
      <c r="L218" s="9">
        <f t="shared" si="232"/>
        <v>26141</v>
      </c>
      <c r="M218" s="9">
        <f t="shared" si="232"/>
        <v>26141</v>
      </c>
      <c r="N218" s="9">
        <f>AVERAGE(N21:Q21)</f>
        <v>31023.25</v>
      </c>
      <c r="O218" s="9">
        <f t="shared" si="233"/>
        <v>31023.25</v>
      </c>
      <c r="P218" s="9">
        <f t="shared" si="233"/>
        <v>31023.25</v>
      </c>
      <c r="Q218" s="9">
        <f t="shared" si="233"/>
        <v>31023.25</v>
      </c>
      <c r="R218" s="9">
        <f>AVERAGE(R21:U21)</f>
        <v>34296.25</v>
      </c>
      <c r="S218" s="9">
        <f t="shared" si="234"/>
        <v>34296.25</v>
      </c>
      <c r="T218" s="9">
        <f t="shared" si="234"/>
        <v>34296.25</v>
      </c>
      <c r="U218" s="9">
        <f t="shared" si="234"/>
        <v>34296.25</v>
      </c>
      <c r="V218" s="9">
        <f>AVERAGE(V21:Y21)</f>
        <v>40388</v>
      </c>
      <c r="W218" s="9">
        <f t="shared" si="235"/>
        <v>40388</v>
      </c>
      <c r="X218" s="9">
        <f t="shared" si="235"/>
        <v>40388</v>
      </c>
      <c r="Y218" s="9">
        <f t="shared" si="235"/>
        <v>40388</v>
      </c>
      <c r="Z218" s="9">
        <f>AVERAGE(Z21:AC21)</f>
        <v>45684.25</v>
      </c>
      <c r="AA218" s="9">
        <f t="shared" si="236"/>
        <v>45684.25</v>
      </c>
      <c r="AB218" s="9">
        <f t="shared" si="236"/>
        <v>45684.25</v>
      </c>
      <c r="AC218" s="9">
        <f t="shared" si="236"/>
        <v>45684.25</v>
      </c>
      <c r="AD218" s="9">
        <f>AVERAGE(AD21:AG21)</f>
        <v>50308.75</v>
      </c>
      <c r="AE218" s="9">
        <f t="shared" si="237"/>
        <v>50308.75</v>
      </c>
      <c r="AF218" s="9">
        <f t="shared" si="237"/>
        <v>50308.75</v>
      </c>
      <c r="AG218" s="9">
        <f t="shared" si="237"/>
        <v>50308.75</v>
      </c>
      <c r="AH218" s="9">
        <f>AVERAGE(AH21:AK21)</f>
        <v>31894.25</v>
      </c>
      <c r="AI218" s="9">
        <f t="shared" si="238"/>
        <v>31894.25</v>
      </c>
      <c r="AJ218" s="9">
        <f t="shared" si="238"/>
        <v>31894.25</v>
      </c>
      <c r="AK218" s="9">
        <f t="shared" si="238"/>
        <v>31894.25</v>
      </c>
      <c r="AL218" s="9">
        <f>AVERAGE(AL21:AO21)</f>
        <v>33149.75</v>
      </c>
      <c r="AM218" s="9">
        <f t="shared" si="239"/>
        <v>33149.75</v>
      </c>
      <c r="AN218" s="9">
        <f t="shared" si="239"/>
        <v>33149.75</v>
      </c>
      <c r="AO218" s="9">
        <f t="shared" si="239"/>
        <v>33149.75</v>
      </c>
      <c r="AP218" s="9">
        <f>AVERAGE(AP21:AS21)</f>
        <v>35255</v>
      </c>
      <c r="AQ218" s="9">
        <f t="shared" si="240"/>
        <v>35255</v>
      </c>
      <c r="AR218" s="9">
        <f t="shared" si="240"/>
        <v>35255</v>
      </c>
      <c r="AS218" s="9">
        <f t="shared" si="240"/>
        <v>35255</v>
      </c>
      <c r="AT218" s="9">
        <f>AVERAGE(AT21:AW21)</f>
        <v>35077.75</v>
      </c>
      <c r="AU218" s="9">
        <f t="shared" si="241"/>
        <v>35077.75</v>
      </c>
      <c r="AV218" s="9">
        <f t="shared" si="241"/>
        <v>35077.75</v>
      </c>
      <c r="AW218" s="9">
        <f t="shared" si="241"/>
        <v>35077.75</v>
      </c>
      <c r="AX218" s="9">
        <f>AVERAGE(AX21:BA21)</f>
        <v>38509</v>
      </c>
      <c r="AY218" s="9">
        <f t="shared" si="242"/>
        <v>38509</v>
      </c>
      <c r="AZ218" s="9">
        <f t="shared" si="242"/>
        <v>38509</v>
      </c>
      <c r="BA218" s="9">
        <f t="shared" si="242"/>
        <v>38509</v>
      </c>
      <c r="BB218" s="9">
        <f>AVERAGE(BB21:BE21)</f>
        <v>39091</v>
      </c>
      <c r="BC218" s="9">
        <f t="shared" si="243"/>
        <v>39091</v>
      </c>
      <c r="BD218" s="9">
        <f t="shared" si="243"/>
        <v>39091</v>
      </c>
      <c r="BE218" s="9">
        <f t="shared" si="243"/>
        <v>39091</v>
      </c>
      <c r="BF218" s="9">
        <f>AVERAGE(BF21:BI21)</f>
        <v>37974.25</v>
      </c>
      <c r="BG218" s="9">
        <f t="shared" si="244"/>
        <v>37974.25</v>
      </c>
      <c r="BH218" s="9">
        <f t="shared" si="244"/>
        <v>37974.25</v>
      </c>
      <c r="BI218" s="9">
        <f t="shared" si="244"/>
        <v>37974.25</v>
      </c>
      <c r="BJ218" s="31">
        <f>AVERAGE(BJ21:BM21)</f>
        <v>28558.75</v>
      </c>
      <c r="BK218" s="76">
        <f t="shared" si="245"/>
        <v>28558.75</v>
      </c>
      <c r="BL218" s="9">
        <f t="shared" si="245"/>
        <v>28558.75</v>
      </c>
      <c r="BM218" s="9">
        <f t="shared" si="245"/>
        <v>28558.75</v>
      </c>
      <c r="BN218" s="31">
        <f>AVERAGE(BN21:BQ21)</f>
        <v>25912</v>
      </c>
      <c r="BO218" s="31">
        <f t="shared" ref="BO218:BP218" si="252">BN218</f>
        <v>25912</v>
      </c>
      <c r="BP218" s="31">
        <f t="shared" si="252"/>
        <v>25912</v>
      </c>
      <c r="BQ218" s="9"/>
    </row>
    <row r="219" spans="3:69" x14ac:dyDescent="0.25">
      <c r="C219" s="3" t="s">
        <v>24</v>
      </c>
      <c r="D219" s="3" t="s">
        <v>14</v>
      </c>
      <c r="F219" s="9">
        <f>AVERAGE(F24:I24)</f>
        <v>93373000</v>
      </c>
      <c r="G219" s="9">
        <f t="shared" si="231"/>
        <v>93373000</v>
      </c>
      <c r="H219" s="9">
        <f t="shared" si="231"/>
        <v>93373000</v>
      </c>
      <c r="I219" s="9">
        <f t="shared" si="231"/>
        <v>93373000</v>
      </c>
      <c r="J219" s="9">
        <f>AVERAGE(J24:M24)</f>
        <v>74165250</v>
      </c>
      <c r="K219" s="9">
        <f t="shared" si="232"/>
        <v>74165250</v>
      </c>
      <c r="L219" s="9">
        <f t="shared" si="232"/>
        <v>74165250</v>
      </c>
      <c r="M219" s="9">
        <f t="shared" si="232"/>
        <v>74165250</v>
      </c>
      <c r="N219" s="9">
        <f>AVERAGE(N24:Q24)</f>
        <v>81621000</v>
      </c>
      <c r="O219" s="9">
        <f t="shared" si="233"/>
        <v>81621000</v>
      </c>
      <c r="P219" s="9">
        <f t="shared" si="233"/>
        <v>81621000</v>
      </c>
      <c r="Q219" s="9">
        <f t="shared" si="233"/>
        <v>81621000</v>
      </c>
      <c r="R219" s="9">
        <f>AVERAGE(R24:U24)</f>
        <v>113330500</v>
      </c>
      <c r="S219" s="9">
        <f t="shared" si="234"/>
        <v>113330500</v>
      </c>
      <c r="T219" s="9">
        <f t="shared" si="234"/>
        <v>113330500</v>
      </c>
      <c r="U219" s="9">
        <f t="shared" si="234"/>
        <v>113330500</v>
      </c>
      <c r="V219" s="9">
        <f>AVERAGE(V24:Y24)</f>
        <v>161275750</v>
      </c>
      <c r="W219" s="9">
        <f t="shared" si="235"/>
        <v>161275750</v>
      </c>
      <c r="X219" s="9">
        <f t="shared" si="235"/>
        <v>161275750</v>
      </c>
      <c r="Y219" s="9">
        <f t="shared" si="235"/>
        <v>161275750</v>
      </c>
      <c r="Z219" s="9">
        <f>AVERAGE(Z24:AC24)</f>
        <v>215878000</v>
      </c>
      <c r="AA219" s="9">
        <f t="shared" si="236"/>
        <v>215878000</v>
      </c>
      <c r="AB219" s="9">
        <f t="shared" si="236"/>
        <v>215878000</v>
      </c>
      <c r="AC219" s="9">
        <f t="shared" si="236"/>
        <v>215878000</v>
      </c>
      <c r="AD219" s="9">
        <f>AVERAGE(AD24:AG24)</f>
        <v>226466250</v>
      </c>
      <c r="AE219" s="9">
        <f t="shared" si="237"/>
        <v>226466250</v>
      </c>
      <c r="AF219" s="9">
        <f t="shared" si="237"/>
        <v>226466250</v>
      </c>
      <c r="AG219" s="9">
        <f t="shared" si="237"/>
        <v>226466250</v>
      </c>
      <c r="AH219" s="9">
        <f>AVERAGE(AH24:AK24)</f>
        <v>178405750</v>
      </c>
      <c r="AI219" s="9">
        <f t="shared" si="238"/>
        <v>178405750</v>
      </c>
      <c r="AJ219" s="9">
        <f t="shared" si="238"/>
        <v>178405750</v>
      </c>
      <c r="AK219" s="9">
        <f t="shared" si="238"/>
        <v>178405750</v>
      </c>
      <c r="AL219" s="9">
        <f>AVERAGE(AL24:AO24)</f>
        <v>119350750</v>
      </c>
      <c r="AM219" s="9">
        <f t="shared" si="239"/>
        <v>119350750</v>
      </c>
      <c r="AN219" s="9">
        <f t="shared" si="239"/>
        <v>119350750</v>
      </c>
      <c r="AO219" s="9">
        <f t="shared" si="239"/>
        <v>119350750</v>
      </c>
      <c r="AP219" s="9">
        <f>AVERAGE(AP24:AS24)</f>
        <v>134446500</v>
      </c>
      <c r="AQ219" s="9">
        <f t="shared" si="240"/>
        <v>134446500</v>
      </c>
      <c r="AR219" s="9">
        <f t="shared" si="240"/>
        <v>134446500</v>
      </c>
      <c r="AS219" s="9">
        <f t="shared" si="240"/>
        <v>134446500</v>
      </c>
      <c r="AT219" s="9">
        <f>AVERAGE(AT24:AW24)</f>
        <v>95975750</v>
      </c>
      <c r="AU219" s="9">
        <f t="shared" si="241"/>
        <v>95975750</v>
      </c>
      <c r="AV219" s="9">
        <f t="shared" si="241"/>
        <v>95975750</v>
      </c>
      <c r="AW219" s="9">
        <f t="shared" si="241"/>
        <v>95975750</v>
      </c>
      <c r="AX219" s="9">
        <f>AVERAGE(AX24:BA24)</f>
        <v>94076925</v>
      </c>
      <c r="AY219" s="9">
        <f t="shared" si="242"/>
        <v>94076925</v>
      </c>
      <c r="AZ219" s="9">
        <f t="shared" si="242"/>
        <v>94076925</v>
      </c>
      <c r="BA219" s="9">
        <f t="shared" si="242"/>
        <v>94076925</v>
      </c>
      <c r="BB219" s="9">
        <f>AVERAGE(BB24:BE24)</f>
        <v>83645750</v>
      </c>
      <c r="BC219" s="9">
        <f t="shared" si="243"/>
        <v>83645750</v>
      </c>
      <c r="BD219" s="9">
        <f t="shared" si="243"/>
        <v>83645750</v>
      </c>
      <c r="BE219" s="9">
        <f t="shared" si="243"/>
        <v>83645750</v>
      </c>
      <c r="BF219" s="9">
        <f>AVERAGE(BF24:BI24)</f>
        <v>72626750</v>
      </c>
      <c r="BG219" s="9">
        <f t="shared" si="244"/>
        <v>72626750</v>
      </c>
      <c r="BH219" s="9">
        <f t="shared" si="244"/>
        <v>72626750</v>
      </c>
      <c r="BI219" s="9">
        <f t="shared" si="244"/>
        <v>72626750</v>
      </c>
      <c r="BJ219" s="31">
        <f>AVERAGE(BJ24:BM24)</f>
        <v>57125500</v>
      </c>
      <c r="BK219" s="76">
        <f t="shared" si="245"/>
        <v>57125500</v>
      </c>
      <c r="BL219" s="9">
        <f t="shared" si="245"/>
        <v>57125500</v>
      </c>
      <c r="BM219" s="9">
        <f t="shared" si="245"/>
        <v>57125500</v>
      </c>
      <c r="BN219" s="31">
        <f>AVERAGE(BN24:BQ24)</f>
        <v>59622666.666666664</v>
      </c>
      <c r="BO219" s="31">
        <f t="shared" ref="BO219:BP219" si="253">BN219</f>
        <v>59622666.666666664</v>
      </c>
      <c r="BP219" s="31">
        <f t="shared" si="253"/>
        <v>59622666.666666664</v>
      </c>
      <c r="BQ219" s="9"/>
    </row>
    <row r="220" spans="3:69" x14ac:dyDescent="0.25">
      <c r="C220" s="68"/>
      <c r="D220" s="3" t="s">
        <v>16</v>
      </c>
      <c r="F220" s="9">
        <f>AVERAGE(F25:I25)</f>
        <v>42361.25</v>
      </c>
      <c r="G220" s="9">
        <f t="shared" si="231"/>
        <v>42361.25</v>
      </c>
      <c r="H220" s="9">
        <f t="shared" si="231"/>
        <v>42361.25</v>
      </c>
      <c r="I220" s="9">
        <f t="shared" si="231"/>
        <v>42361.25</v>
      </c>
      <c r="J220" s="9">
        <f>AVERAGE(J25:M25)</f>
        <v>31039</v>
      </c>
      <c r="K220" s="9">
        <f t="shared" si="232"/>
        <v>31039</v>
      </c>
      <c r="L220" s="9">
        <f t="shared" si="232"/>
        <v>31039</v>
      </c>
      <c r="M220" s="9">
        <f t="shared" si="232"/>
        <v>31039</v>
      </c>
      <c r="N220" s="9">
        <f>AVERAGE(N25:Q25)</f>
        <v>34043.5</v>
      </c>
      <c r="O220" s="9">
        <f t="shared" si="233"/>
        <v>34043.5</v>
      </c>
      <c r="P220" s="9">
        <f t="shared" si="233"/>
        <v>34043.5</v>
      </c>
      <c r="Q220" s="9">
        <f t="shared" si="233"/>
        <v>34043.5</v>
      </c>
      <c r="R220" s="9">
        <f>AVERAGE(R25:U25)</f>
        <v>35629</v>
      </c>
      <c r="S220" s="9">
        <f t="shared" si="234"/>
        <v>35629</v>
      </c>
      <c r="T220" s="9">
        <f t="shared" si="234"/>
        <v>35629</v>
      </c>
      <c r="U220" s="9">
        <f t="shared" si="234"/>
        <v>35629</v>
      </c>
      <c r="V220" s="9">
        <f>AVERAGE(V25:Y25)</f>
        <v>41481.5</v>
      </c>
      <c r="W220" s="9">
        <f t="shared" si="235"/>
        <v>41481.5</v>
      </c>
      <c r="X220" s="9">
        <f t="shared" si="235"/>
        <v>41481.5</v>
      </c>
      <c r="Y220" s="9">
        <f t="shared" si="235"/>
        <v>41481.5</v>
      </c>
      <c r="Z220" s="9">
        <f>AVERAGE(Z25:AC25)</f>
        <v>47877</v>
      </c>
      <c r="AA220" s="9">
        <f t="shared" si="236"/>
        <v>47877</v>
      </c>
      <c r="AB220" s="9">
        <f t="shared" si="236"/>
        <v>47877</v>
      </c>
      <c r="AC220" s="9">
        <f t="shared" si="236"/>
        <v>47877</v>
      </c>
      <c r="AD220" s="9">
        <f>AVERAGE(AD25:AG25)</f>
        <v>49206</v>
      </c>
      <c r="AE220" s="9">
        <f t="shared" si="237"/>
        <v>49206</v>
      </c>
      <c r="AF220" s="9">
        <f t="shared" si="237"/>
        <v>49206</v>
      </c>
      <c r="AG220" s="9">
        <f t="shared" si="237"/>
        <v>49206</v>
      </c>
      <c r="AH220" s="9">
        <f>AVERAGE(AH25:AK25)</f>
        <v>38363.75</v>
      </c>
      <c r="AI220" s="9">
        <f t="shared" si="238"/>
        <v>38363.75</v>
      </c>
      <c r="AJ220" s="9">
        <f t="shared" si="238"/>
        <v>38363.75</v>
      </c>
      <c r="AK220" s="9">
        <f t="shared" si="238"/>
        <v>38363.75</v>
      </c>
      <c r="AL220" s="9">
        <f>AVERAGE(AL25:AO25)</f>
        <v>25304.75</v>
      </c>
      <c r="AM220" s="9">
        <f t="shared" si="239"/>
        <v>25304.75</v>
      </c>
      <c r="AN220" s="9">
        <f t="shared" si="239"/>
        <v>25304.75</v>
      </c>
      <c r="AO220" s="9">
        <f t="shared" si="239"/>
        <v>25304.75</v>
      </c>
      <c r="AP220" s="9">
        <f>AVERAGE(AP25:AS25)</f>
        <v>28666</v>
      </c>
      <c r="AQ220" s="9">
        <f t="shared" si="240"/>
        <v>28666</v>
      </c>
      <c r="AR220" s="9">
        <f t="shared" si="240"/>
        <v>28666</v>
      </c>
      <c r="AS220" s="9">
        <f t="shared" si="240"/>
        <v>28666</v>
      </c>
      <c r="AT220" s="9">
        <f>AVERAGE(AT25:AW25)</f>
        <v>31217.5</v>
      </c>
      <c r="AU220" s="9">
        <f t="shared" si="241"/>
        <v>31217.5</v>
      </c>
      <c r="AV220" s="9">
        <f t="shared" si="241"/>
        <v>31217.5</v>
      </c>
      <c r="AW220" s="9">
        <f t="shared" si="241"/>
        <v>31217.5</v>
      </c>
      <c r="AX220" s="9">
        <f>AVERAGE(AX25:BA25)</f>
        <v>37916</v>
      </c>
      <c r="AY220" s="9">
        <f t="shared" si="242"/>
        <v>37916</v>
      </c>
      <c r="AZ220" s="9">
        <f t="shared" si="242"/>
        <v>37916</v>
      </c>
      <c r="BA220" s="9">
        <f t="shared" si="242"/>
        <v>37916</v>
      </c>
      <c r="BB220" s="9">
        <f>AVERAGE(BB25:BE25)</f>
        <v>31474</v>
      </c>
      <c r="BC220" s="9">
        <f t="shared" si="243"/>
        <v>31474</v>
      </c>
      <c r="BD220" s="9">
        <f t="shared" si="243"/>
        <v>31474</v>
      </c>
      <c r="BE220" s="9">
        <f t="shared" si="243"/>
        <v>31474</v>
      </c>
      <c r="BF220" s="9">
        <f>AVERAGE(BF25:BI25)</f>
        <v>27980.75</v>
      </c>
      <c r="BG220" s="9">
        <f t="shared" si="244"/>
        <v>27980.75</v>
      </c>
      <c r="BH220" s="9">
        <f t="shared" si="244"/>
        <v>27980.75</v>
      </c>
      <c r="BI220" s="9">
        <f t="shared" si="244"/>
        <v>27980.75</v>
      </c>
      <c r="BJ220" s="31">
        <f>AVERAGE(BJ25:BM25)</f>
        <v>23624.25</v>
      </c>
      <c r="BK220" s="76">
        <f t="shared" si="245"/>
        <v>23624.25</v>
      </c>
      <c r="BL220" s="9">
        <f t="shared" si="245"/>
        <v>23624.25</v>
      </c>
      <c r="BM220" s="9">
        <f t="shared" si="245"/>
        <v>23624.25</v>
      </c>
      <c r="BN220" s="31">
        <f>AVERAGE(BN25:BQ25)</f>
        <v>22841</v>
      </c>
      <c r="BO220" s="31">
        <f t="shared" ref="BO220:BP220" si="254">BN220</f>
        <v>22841</v>
      </c>
      <c r="BP220" s="31">
        <f t="shared" si="254"/>
        <v>22841</v>
      </c>
      <c r="BQ220" s="9"/>
    </row>
    <row r="221" spans="3:69" x14ac:dyDescent="0.25">
      <c r="C221" s="3" t="s">
        <v>25</v>
      </c>
      <c r="D221" s="3" t="s">
        <v>14</v>
      </c>
      <c r="F221" s="9" t="e">
        <f>AVERAGE(F28:I28)</f>
        <v>#DIV/0!</v>
      </c>
      <c r="G221" s="9" t="e">
        <f t="shared" si="231"/>
        <v>#DIV/0!</v>
      </c>
      <c r="H221" s="9" t="e">
        <f t="shared" si="231"/>
        <v>#DIV/0!</v>
      </c>
      <c r="I221" s="9" t="e">
        <f t="shared" si="231"/>
        <v>#DIV/0!</v>
      </c>
      <c r="J221" s="9" t="e">
        <f>AVERAGE(J28:M28)</f>
        <v>#DIV/0!</v>
      </c>
      <c r="K221" s="9" t="e">
        <f t="shared" si="232"/>
        <v>#DIV/0!</v>
      </c>
      <c r="L221" s="9" t="e">
        <f t="shared" si="232"/>
        <v>#DIV/0!</v>
      </c>
      <c r="M221" s="9" t="e">
        <f t="shared" si="232"/>
        <v>#DIV/0!</v>
      </c>
      <c r="N221" s="9" t="e">
        <f>AVERAGE(N28:Q28)</f>
        <v>#DIV/0!</v>
      </c>
      <c r="O221" s="9" t="e">
        <f t="shared" si="233"/>
        <v>#DIV/0!</v>
      </c>
      <c r="P221" s="9" t="e">
        <f t="shared" si="233"/>
        <v>#DIV/0!</v>
      </c>
      <c r="Q221" s="9" t="e">
        <f t="shared" si="233"/>
        <v>#DIV/0!</v>
      </c>
      <c r="R221" s="9" t="e">
        <f>AVERAGE(R28:U28)</f>
        <v>#DIV/0!</v>
      </c>
      <c r="S221" s="9" t="e">
        <f t="shared" si="234"/>
        <v>#DIV/0!</v>
      </c>
      <c r="T221" s="9" t="e">
        <f t="shared" si="234"/>
        <v>#DIV/0!</v>
      </c>
      <c r="U221" s="9" t="e">
        <f t="shared" si="234"/>
        <v>#DIV/0!</v>
      </c>
      <c r="V221" s="9" t="e">
        <f>AVERAGE(V28:Y28)</f>
        <v>#DIV/0!</v>
      </c>
      <c r="W221" s="9" t="e">
        <f t="shared" si="235"/>
        <v>#DIV/0!</v>
      </c>
      <c r="X221" s="9" t="e">
        <f t="shared" si="235"/>
        <v>#DIV/0!</v>
      </c>
      <c r="Y221" s="9" t="e">
        <f t="shared" si="235"/>
        <v>#DIV/0!</v>
      </c>
      <c r="Z221" s="9" t="e">
        <f>AVERAGE(Z28:AC28)</f>
        <v>#DIV/0!</v>
      </c>
      <c r="AA221" s="9" t="e">
        <f t="shared" si="236"/>
        <v>#DIV/0!</v>
      </c>
      <c r="AB221" s="9" t="e">
        <f t="shared" si="236"/>
        <v>#DIV/0!</v>
      </c>
      <c r="AC221" s="9" t="e">
        <f t="shared" si="236"/>
        <v>#DIV/0!</v>
      </c>
      <c r="AD221" s="9" t="e">
        <f>AVERAGE(AD28:AG28)</f>
        <v>#DIV/0!</v>
      </c>
      <c r="AE221" s="9" t="e">
        <f t="shared" si="237"/>
        <v>#DIV/0!</v>
      </c>
      <c r="AF221" s="9" t="e">
        <f t="shared" si="237"/>
        <v>#DIV/0!</v>
      </c>
      <c r="AG221" s="9" t="e">
        <f t="shared" si="237"/>
        <v>#DIV/0!</v>
      </c>
      <c r="AH221" s="9" t="e">
        <f>AVERAGE(AH28:AK28)</f>
        <v>#DIV/0!</v>
      </c>
      <c r="AI221" s="9" t="e">
        <f t="shared" si="238"/>
        <v>#DIV/0!</v>
      </c>
      <c r="AJ221" s="9" t="e">
        <f t="shared" si="238"/>
        <v>#DIV/0!</v>
      </c>
      <c r="AK221" s="9" t="e">
        <f t="shared" si="238"/>
        <v>#DIV/0!</v>
      </c>
      <c r="AL221" s="9" t="e">
        <f>AVERAGE(AL28:AO28)</f>
        <v>#DIV/0!</v>
      </c>
      <c r="AM221" s="9" t="e">
        <f t="shared" si="239"/>
        <v>#DIV/0!</v>
      </c>
      <c r="AN221" s="9" t="e">
        <f t="shared" si="239"/>
        <v>#DIV/0!</v>
      </c>
      <c r="AO221" s="9" t="e">
        <f t="shared" si="239"/>
        <v>#DIV/0!</v>
      </c>
      <c r="AP221" s="9">
        <f>AVERAGE(AP28:AS28)</f>
        <v>6111000</v>
      </c>
      <c r="AQ221" s="9">
        <f t="shared" si="240"/>
        <v>6111000</v>
      </c>
      <c r="AR221" s="9">
        <f t="shared" si="240"/>
        <v>6111000</v>
      </c>
      <c r="AS221" s="9">
        <f t="shared" si="240"/>
        <v>6111000</v>
      </c>
      <c r="AT221" s="9">
        <f>AVERAGE(AT28:AW28)</f>
        <v>5403333.333333333</v>
      </c>
      <c r="AU221" s="9">
        <f t="shared" si="241"/>
        <v>5403333.333333333</v>
      </c>
      <c r="AV221" s="9">
        <f t="shared" si="241"/>
        <v>5403333.333333333</v>
      </c>
      <c r="AW221" s="9">
        <f t="shared" si="241"/>
        <v>5403333.333333333</v>
      </c>
      <c r="AX221" s="9" t="e">
        <f>AVERAGE(AX28:BA28)</f>
        <v>#DIV/0!</v>
      </c>
      <c r="AY221" s="9" t="e">
        <f t="shared" si="242"/>
        <v>#DIV/0!</v>
      </c>
      <c r="AZ221" s="9" t="e">
        <f t="shared" si="242"/>
        <v>#DIV/0!</v>
      </c>
      <c r="BA221" s="9" t="e">
        <f t="shared" si="242"/>
        <v>#DIV/0!</v>
      </c>
      <c r="BB221" s="9" t="e">
        <f>AVERAGE(BB28:BE28)</f>
        <v>#DIV/0!</v>
      </c>
      <c r="BC221" s="9" t="e">
        <f t="shared" si="243"/>
        <v>#DIV/0!</v>
      </c>
      <c r="BD221" s="9" t="e">
        <f t="shared" si="243"/>
        <v>#DIV/0!</v>
      </c>
      <c r="BE221" s="9" t="e">
        <f t="shared" si="243"/>
        <v>#DIV/0!</v>
      </c>
      <c r="BF221" s="9" t="e">
        <f>AVERAGE(BF28:BI28)</f>
        <v>#DIV/0!</v>
      </c>
      <c r="BG221" s="9" t="e">
        <f t="shared" si="244"/>
        <v>#DIV/0!</v>
      </c>
      <c r="BH221" s="9" t="e">
        <f t="shared" si="244"/>
        <v>#DIV/0!</v>
      </c>
      <c r="BI221" s="9" t="e">
        <f t="shared" si="244"/>
        <v>#DIV/0!</v>
      </c>
      <c r="BJ221" s="31" t="e">
        <f>AVERAGE(BJ28:BM28)</f>
        <v>#DIV/0!</v>
      </c>
      <c r="BK221" s="76" t="e">
        <f t="shared" si="245"/>
        <v>#DIV/0!</v>
      </c>
      <c r="BL221" s="9" t="e">
        <f t="shared" si="245"/>
        <v>#DIV/0!</v>
      </c>
      <c r="BM221" s="9" t="e">
        <f t="shared" si="245"/>
        <v>#DIV/0!</v>
      </c>
      <c r="BN221" s="31" t="e">
        <f>AVERAGE(BN28:BQ28)</f>
        <v>#DIV/0!</v>
      </c>
      <c r="BO221" s="31" t="e">
        <f t="shared" ref="BO221:BP221" si="255">BN221</f>
        <v>#DIV/0!</v>
      </c>
      <c r="BP221" s="31" t="e">
        <f t="shared" si="255"/>
        <v>#DIV/0!</v>
      </c>
      <c r="BQ221" s="9"/>
    </row>
    <row r="222" spans="3:69" x14ac:dyDescent="0.25">
      <c r="C222" s="68"/>
      <c r="D222" s="3" t="s">
        <v>16</v>
      </c>
      <c r="F222" s="9" t="e">
        <f>AVERAGE(F29:I29)</f>
        <v>#DIV/0!</v>
      </c>
      <c r="G222" s="9" t="e">
        <f t="shared" si="231"/>
        <v>#DIV/0!</v>
      </c>
      <c r="H222" s="9" t="e">
        <f t="shared" si="231"/>
        <v>#DIV/0!</v>
      </c>
      <c r="I222" s="9" t="e">
        <f t="shared" si="231"/>
        <v>#DIV/0!</v>
      </c>
      <c r="J222" s="9">
        <f>AVERAGE(J29:M29)</f>
        <v>241.5</v>
      </c>
      <c r="K222" s="9">
        <f t="shared" si="232"/>
        <v>241.5</v>
      </c>
      <c r="L222" s="9">
        <f t="shared" si="232"/>
        <v>241.5</v>
      </c>
      <c r="M222" s="9">
        <f t="shared" si="232"/>
        <v>241.5</v>
      </c>
      <c r="N222" s="9">
        <f>AVERAGE(N29:Q29)</f>
        <v>219</v>
      </c>
      <c r="O222" s="9">
        <f t="shared" si="233"/>
        <v>219</v>
      </c>
      <c r="P222" s="9">
        <f t="shared" si="233"/>
        <v>219</v>
      </c>
      <c r="Q222" s="9">
        <f t="shared" si="233"/>
        <v>219</v>
      </c>
      <c r="R222" s="9" t="e">
        <f>AVERAGE(R29:U29)</f>
        <v>#DIV/0!</v>
      </c>
      <c r="S222" s="9" t="e">
        <f t="shared" si="234"/>
        <v>#DIV/0!</v>
      </c>
      <c r="T222" s="9" t="e">
        <f t="shared" si="234"/>
        <v>#DIV/0!</v>
      </c>
      <c r="U222" s="9" t="e">
        <f t="shared" si="234"/>
        <v>#DIV/0!</v>
      </c>
      <c r="V222" s="9" t="e">
        <f>AVERAGE(V29:Y29)</f>
        <v>#DIV/0!</v>
      </c>
      <c r="W222" s="9" t="e">
        <f t="shared" si="235"/>
        <v>#DIV/0!</v>
      </c>
      <c r="X222" s="9" t="e">
        <f t="shared" si="235"/>
        <v>#DIV/0!</v>
      </c>
      <c r="Y222" s="9" t="e">
        <f t="shared" si="235"/>
        <v>#DIV/0!</v>
      </c>
      <c r="Z222" s="9" t="e">
        <f>AVERAGE(Z29:AC29)</f>
        <v>#DIV/0!</v>
      </c>
      <c r="AA222" s="9" t="e">
        <f t="shared" si="236"/>
        <v>#DIV/0!</v>
      </c>
      <c r="AB222" s="9" t="e">
        <f t="shared" si="236"/>
        <v>#DIV/0!</v>
      </c>
      <c r="AC222" s="9" t="e">
        <f t="shared" si="236"/>
        <v>#DIV/0!</v>
      </c>
      <c r="AD222" s="9" t="e">
        <f>AVERAGE(AD29:AG29)</f>
        <v>#DIV/0!</v>
      </c>
      <c r="AE222" s="9" t="e">
        <f t="shared" si="237"/>
        <v>#DIV/0!</v>
      </c>
      <c r="AF222" s="9" t="e">
        <f t="shared" si="237"/>
        <v>#DIV/0!</v>
      </c>
      <c r="AG222" s="9" t="e">
        <f t="shared" si="237"/>
        <v>#DIV/0!</v>
      </c>
      <c r="AH222" s="9" t="e">
        <f>AVERAGE(AH29:AK29)</f>
        <v>#DIV/0!</v>
      </c>
      <c r="AI222" s="9" t="e">
        <f t="shared" si="238"/>
        <v>#DIV/0!</v>
      </c>
      <c r="AJ222" s="9" t="e">
        <f t="shared" si="238"/>
        <v>#DIV/0!</v>
      </c>
      <c r="AK222" s="9" t="e">
        <f t="shared" si="238"/>
        <v>#DIV/0!</v>
      </c>
      <c r="AL222" s="9" t="e">
        <f>AVERAGE(AL29:AO29)</f>
        <v>#DIV/0!</v>
      </c>
      <c r="AM222" s="9" t="e">
        <f t="shared" si="239"/>
        <v>#DIV/0!</v>
      </c>
      <c r="AN222" s="9" t="e">
        <f t="shared" si="239"/>
        <v>#DIV/0!</v>
      </c>
      <c r="AO222" s="9" t="e">
        <f t="shared" si="239"/>
        <v>#DIV/0!</v>
      </c>
      <c r="AP222" s="9">
        <f>AVERAGE(AP29:AS29)</f>
        <v>270.66666666666669</v>
      </c>
      <c r="AQ222" s="9">
        <f t="shared" si="240"/>
        <v>270.66666666666669</v>
      </c>
      <c r="AR222" s="9">
        <f t="shared" si="240"/>
        <v>270.66666666666669</v>
      </c>
      <c r="AS222" s="9">
        <f t="shared" si="240"/>
        <v>270.66666666666669</v>
      </c>
      <c r="AT222" s="9">
        <f>AVERAGE(AT29:AW29)</f>
        <v>270.66666666666669</v>
      </c>
      <c r="AU222" s="9">
        <f t="shared" si="241"/>
        <v>270.66666666666669</v>
      </c>
      <c r="AV222" s="9">
        <f t="shared" si="241"/>
        <v>270.66666666666669</v>
      </c>
      <c r="AW222" s="9">
        <f t="shared" si="241"/>
        <v>270.66666666666669</v>
      </c>
      <c r="AX222" s="9" t="e">
        <f>AVERAGE(AX29:BA29)</f>
        <v>#DIV/0!</v>
      </c>
      <c r="AY222" s="9" t="e">
        <f t="shared" si="242"/>
        <v>#DIV/0!</v>
      </c>
      <c r="AZ222" s="9" t="e">
        <f t="shared" si="242"/>
        <v>#DIV/0!</v>
      </c>
      <c r="BA222" s="9" t="e">
        <f t="shared" si="242"/>
        <v>#DIV/0!</v>
      </c>
      <c r="BB222" s="9" t="e">
        <f>AVERAGE(BB29:BE29)</f>
        <v>#DIV/0!</v>
      </c>
      <c r="BC222" s="9" t="e">
        <f t="shared" si="243"/>
        <v>#DIV/0!</v>
      </c>
      <c r="BD222" s="9" t="e">
        <f t="shared" si="243"/>
        <v>#DIV/0!</v>
      </c>
      <c r="BE222" s="9" t="e">
        <f t="shared" si="243"/>
        <v>#DIV/0!</v>
      </c>
      <c r="BF222" s="9" t="e">
        <f>AVERAGE(BF29:BI29)</f>
        <v>#DIV/0!</v>
      </c>
      <c r="BG222" s="9" t="e">
        <f t="shared" si="244"/>
        <v>#DIV/0!</v>
      </c>
      <c r="BH222" s="9" t="e">
        <f t="shared" si="244"/>
        <v>#DIV/0!</v>
      </c>
      <c r="BI222" s="9" t="e">
        <f t="shared" si="244"/>
        <v>#DIV/0!</v>
      </c>
      <c r="BJ222" s="31" t="e">
        <f>AVERAGE(BJ29:BM29)</f>
        <v>#DIV/0!</v>
      </c>
      <c r="BK222" s="76" t="e">
        <f t="shared" si="245"/>
        <v>#DIV/0!</v>
      </c>
      <c r="BL222" s="9" t="e">
        <f t="shared" si="245"/>
        <v>#DIV/0!</v>
      </c>
      <c r="BM222" s="9" t="e">
        <f t="shared" si="245"/>
        <v>#DIV/0!</v>
      </c>
      <c r="BN222" s="31" t="e">
        <f>AVERAGE(BN29:BQ29)</f>
        <v>#DIV/0!</v>
      </c>
      <c r="BO222" s="31" t="e">
        <f t="shared" ref="BO222:BP222" si="256">BN222</f>
        <v>#DIV/0!</v>
      </c>
      <c r="BP222" s="31" t="e">
        <f t="shared" si="256"/>
        <v>#DIV/0!</v>
      </c>
      <c r="BQ222" s="9"/>
    </row>
    <row r="223" spans="3:69" x14ac:dyDescent="0.25">
      <c r="C223" s="3" t="s">
        <v>27</v>
      </c>
      <c r="D223" s="3" t="s">
        <v>14</v>
      </c>
      <c r="F223" s="9">
        <f>AVERAGE(F32:I32)</f>
        <v>68760250</v>
      </c>
      <c r="G223" s="9">
        <f t="shared" si="231"/>
        <v>68760250</v>
      </c>
      <c r="H223" s="9">
        <f t="shared" si="231"/>
        <v>68760250</v>
      </c>
      <c r="I223" s="9">
        <f t="shared" si="231"/>
        <v>68760250</v>
      </c>
      <c r="J223" s="9">
        <f>AVERAGE(J32:M32)</f>
        <v>64687750</v>
      </c>
      <c r="K223" s="9">
        <f t="shared" si="232"/>
        <v>64687750</v>
      </c>
      <c r="L223" s="9">
        <f t="shared" si="232"/>
        <v>64687750</v>
      </c>
      <c r="M223" s="9">
        <f t="shared" si="232"/>
        <v>64687750</v>
      </c>
      <c r="N223" s="9">
        <f>AVERAGE(N32:Q32)</f>
        <v>67590750</v>
      </c>
      <c r="O223" s="9">
        <f t="shared" si="233"/>
        <v>67590750</v>
      </c>
      <c r="P223" s="9">
        <f t="shared" si="233"/>
        <v>67590750</v>
      </c>
      <c r="Q223" s="9">
        <f t="shared" si="233"/>
        <v>67590750</v>
      </c>
      <c r="R223" s="9">
        <f>AVERAGE(R32:U32)</f>
        <v>67110500</v>
      </c>
      <c r="S223" s="9">
        <f t="shared" si="234"/>
        <v>67110500</v>
      </c>
      <c r="T223" s="9">
        <f t="shared" si="234"/>
        <v>67110500</v>
      </c>
      <c r="U223" s="9">
        <f t="shared" si="234"/>
        <v>67110500</v>
      </c>
      <c r="V223" s="9">
        <f>AVERAGE(V32:Y32)</f>
        <v>67379000</v>
      </c>
      <c r="W223" s="9">
        <f t="shared" si="235"/>
        <v>67379000</v>
      </c>
      <c r="X223" s="9">
        <f t="shared" si="235"/>
        <v>67379000</v>
      </c>
      <c r="Y223" s="9">
        <f t="shared" si="235"/>
        <v>67379000</v>
      </c>
      <c r="Z223" s="9">
        <f>AVERAGE(Z32:AC32)</f>
        <v>79302000</v>
      </c>
      <c r="AA223" s="9">
        <f t="shared" si="236"/>
        <v>79302000</v>
      </c>
      <c r="AB223" s="9">
        <f t="shared" si="236"/>
        <v>79302000</v>
      </c>
      <c r="AC223" s="9">
        <f t="shared" si="236"/>
        <v>79302000</v>
      </c>
      <c r="AD223" s="9">
        <f>AVERAGE(AD32:AG32)</f>
        <v>79446500</v>
      </c>
      <c r="AE223" s="9">
        <f t="shared" si="237"/>
        <v>79446500</v>
      </c>
      <c r="AF223" s="9">
        <f t="shared" si="237"/>
        <v>79446500</v>
      </c>
      <c r="AG223" s="9">
        <f t="shared" si="237"/>
        <v>79446500</v>
      </c>
      <c r="AH223" s="9">
        <f>AVERAGE(AH32:AK32)</f>
        <v>60087750</v>
      </c>
      <c r="AI223" s="9">
        <f t="shared" si="238"/>
        <v>60087750</v>
      </c>
      <c r="AJ223" s="9">
        <f t="shared" si="238"/>
        <v>60087750</v>
      </c>
      <c r="AK223" s="9">
        <f t="shared" si="238"/>
        <v>60087750</v>
      </c>
      <c r="AL223" s="9">
        <f>AVERAGE(AL32:AO32)</f>
        <v>76764500</v>
      </c>
      <c r="AM223" s="9">
        <f t="shared" si="239"/>
        <v>76764500</v>
      </c>
      <c r="AN223" s="9">
        <f t="shared" si="239"/>
        <v>76764500</v>
      </c>
      <c r="AO223" s="9">
        <f t="shared" si="239"/>
        <v>76764500</v>
      </c>
      <c r="AP223" s="9">
        <f>AVERAGE(AP32:AS32)</f>
        <v>97437750</v>
      </c>
      <c r="AQ223" s="9">
        <f t="shared" si="240"/>
        <v>97437750</v>
      </c>
      <c r="AR223" s="9">
        <f t="shared" si="240"/>
        <v>97437750</v>
      </c>
      <c r="AS223" s="9">
        <f t="shared" si="240"/>
        <v>97437750</v>
      </c>
      <c r="AT223" s="9">
        <f>AVERAGE(AT32:AW32)</f>
        <v>96653250</v>
      </c>
      <c r="AU223" s="9">
        <f t="shared" si="241"/>
        <v>96653250</v>
      </c>
      <c r="AV223" s="9">
        <f t="shared" si="241"/>
        <v>96653250</v>
      </c>
      <c r="AW223" s="9">
        <f t="shared" si="241"/>
        <v>96653250</v>
      </c>
      <c r="AX223" s="9">
        <f>AVERAGE(AX32:BA32)</f>
        <v>101367250</v>
      </c>
      <c r="AY223" s="9">
        <f t="shared" si="242"/>
        <v>101367250</v>
      </c>
      <c r="AZ223" s="9">
        <f t="shared" si="242"/>
        <v>101367250</v>
      </c>
      <c r="BA223" s="9">
        <f t="shared" si="242"/>
        <v>101367250</v>
      </c>
      <c r="BB223" s="9">
        <f>AVERAGE(BB32:BE32)</f>
        <v>155155500</v>
      </c>
      <c r="BC223" s="9">
        <f t="shared" si="243"/>
        <v>155155500</v>
      </c>
      <c r="BD223" s="9">
        <f t="shared" si="243"/>
        <v>155155500</v>
      </c>
      <c r="BE223" s="9">
        <f t="shared" si="243"/>
        <v>155155500</v>
      </c>
      <c r="BF223" s="9">
        <f>AVERAGE(BF32:BI32)</f>
        <v>161889000</v>
      </c>
      <c r="BG223" s="9">
        <f t="shared" si="244"/>
        <v>161889000</v>
      </c>
      <c r="BH223" s="9">
        <f t="shared" si="244"/>
        <v>161889000</v>
      </c>
      <c r="BI223" s="9">
        <f t="shared" si="244"/>
        <v>161889000</v>
      </c>
      <c r="BJ223" s="31">
        <f>AVERAGE(BJ32:BM32)</f>
        <v>166666000</v>
      </c>
      <c r="BK223" s="76">
        <f t="shared" si="245"/>
        <v>166666000</v>
      </c>
      <c r="BL223" s="9">
        <f t="shared" si="245"/>
        <v>166666000</v>
      </c>
      <c r="BM223" s="9">
        <f t="shared" si="245"/>
        <v>166666000</v>
      </c>
      <c r="BN223" s="31">
        <f>AVERAGE(BN32:BQ32)</f>
        <v>199852666.66666666</v>
      </c>
      <c r="BO223" s="31">
        <f t="shared" ref="BO223:BP223" si="257">BN223</f>
        <v>199852666.66666666</v>
      </c>
      <c r="BP223" s="31">
        <f t="shared" si="257"/>
        <v>199852666.66666666</v>
      </c>
      <c r="BQ223" s="9"/>
    </row>
    <row r="224" spans="3:69" x14ac:dyDescent="0.25">
      <c r="C224" s="68"/>
      <c r="D224" s="3" t="s">
        <v>16</v>
      </c>
      <c r="F224" s="9">
        <f>AVERAGE(F33:I33)</f>
        <v>19975.75</v>
      </c>
      <c r="G224" s="9">
        <f t="shared" si="231"/>
        <v>19975.75</v>
      </c>
      <c r="H224" s="9">
        <f t="shared" si="231"/>
        <v>19975.75</v>
      </c>
      <c r="I224" s="9">
        <f t="shared" si="231"/>
        <v>19975.75</v>
      </c>
      <c r="J224" s="9">
        <f>AVERAGE(J33:M33)</f>
        <v>20160.5</v>
      </c>
      <c r="K224" s="9">
        <f t="shared" si="232"/>
        <v>20160.5</v>
      </c>
      <c r="L224" s="9">
        <f t="shared" si="232"/>
        <v>20160.5</v>
      </c>
      <c r="M224" s="9">
        <f t="shared" si="232"/>
        <v>20160.5</v>
      </c>
      <c r="N224" s="9">
        <f>AVERAGE(N33:Q33)</f>
        <v>22522.25</v>
      </c>
      <c r="O224" s="9">
        <f t="shared" si="233"/>
        <v>22522.25</v>
      </c>
      <c r="P224" s="9">
        <f t="shared" si="233"/>
        <v>22522.25</v>
      </c>
      <c r="Q224" s="9">
        <f t="shared" si="233"/>
        <v>22522.25</v>
      </c>
      <c r="R224" s="9">
        <f>AVERAGE(R33:U33)</f>
        <v>20811.5</v>
      </c>
      <c r="S224" s="9">
        <f t="shared" si="234"/>
        <v>20811.5</v>
      </c>
      <c r="T224" s="9">
        <f t="shared" si="234"/>
        <v>20811.5</v>
      </c>
      <c r="U224" s="9">
        <f t="shared" si="234"/>
        <v>20811.5</v>
      </c>
      <c r="V224" s="9">
        <f>AVERAGE(V33:Y33)</f>
        <v>21472</v>
      </c>
      <c r="W224" s="9">
        <f t="shared" si="235"/>
        <v>21472</v>
      </c>
      <c r="X224" s="9">
        <f t="shared" si="235"/>
        <v>21472</v>
      </c>
      <c r="Y224" s="9">
        <f t="shared" si="235"/>
        <v>21472</v>
      </c>
      <c r="Z224" s="9">
        <f>AVERAGE(Z33:AC33)</f>
        <v>26731.5</v>
      </c>
      <c r="AA224" s="9">
        <f t="shared" si="236"/>
        <v>26731.5</v>
      </c>
      <c r="AB224" s="9">
        <f t="shared" si="236"/>
        <v>26731.5</v>
      </c>
      <c r="AC224" s="9">
        <f t="shared" si="236"/>
        <v>26731.5</v>
      </c>
      <c r="AD224" s="9">
        <f>AVERAGE(AD33:AG33)</f>
        <v>22738</v>
      </c>
      <c r="AE224" s="9">
        <f t="shared" si="237"/>
        <v>22738</v>
      </c>
      <c r="AF224" s="9">
        <f t="shared" si="237"/>
        <v>22738</v>
      </c>
      <c r="AG224" s="9">
        <f t="shared" si="237"/>
        <v>22738</v>
      </c>
      <c r="AH224" s="9">
        <f>AVERAGE(AH33:AK33)</f>
        <v>17349</v>
      </c>
      <c r="AI224" s="9">
        <f t="shared" si="238"/>
        <v>17349</v>
      </c>
      <c r="AJ224" s="9">
        <f t="shared" si="238"/>
        <v>17349</v>
      </c>
      <c r="AK224" s="9">
        <f t="shared" si="238"/>
        <v>17349</v>
      </c>
      <c r="AL224" s="9">
        <f>AVERAGE(AL33:AO33)</f>
        <v>21171.25</v>
      </c>
      <c r="AM224" s="9">
        <f t="shared" si="239"/>
        <v>21171.25</v>
      </c>
      <c r="AN224" s="9">
        <f t="shared" si="239"/>
        <v>21171.25</v>
      </c>
      <c r="AO224" s="9">
        <f t="shared" si="239"/>
        <v>21171.25</v>
      </c>
      <c r="AP224" s="9">
        <f>AVERAGE(AP33:AS33)</f>
        <v>26285.5</v>
      </c>
      <c r="AQ224" s="9">
        <f t="shared" si="240"/>
        <v>26285.5</v>
      </c>
      <c r="AR224" s="9">
        <f t="shared" si="240"/>
        <v>26285.5</v>
      </c>
      <c r="AS224" s="9">
        <f t="shared" si="240"/>
        <v>26285.5</v>
      </c>
      <c r="AT224" s="9">
        <f>AVERAGE(AT33:AW33)</f>
        <v>25740.25</v>
      </c>
      <c r="AU224" s="9">
        <f t="shared" si="241"/>
        <v>25740.25</v>
      </c>
      <c r="AV224" s="9">
        <f t="shared" si="241"/>
        <v>25740.25</v>
      </c>
      <c r="AW224" s="9">
        <f t="shared" si="241"/>
        <v>25740.25</v>
      </c>
      <c r="AX224" s="9">
        <f>AVERAGE(AX33:BA33)</f>
        <v>28415.25</v>
      </c>
      <c r="AY224" s="9">
        <f t="shared" si="242"/>
        <v>28415.25</v>
      </c>
      <c r="AZ224" s="9">
        <f t="shared" si="242"/>
        <v>28415.25</v>
      </c>
      <c r="BA224" s="9">
        <f t="shared" si="242"/>
        <v>28415.25</v>
      </c>
      <c r="BB224" s="9">
        <f>AVERAGE(BB33:BE33)</f>
        <v>67834.75</v>
      </c>
      <c r="BC224" s="9">
        <f t="shared" si="243"/>
        <v>67834.75</v>
      </c>
      <c r="BD224" s="9">
        <f t="shared" si="243"/>
        <v>67834.75</v>
      </c>
      <c r="BE224" s="9">
        <f t="shared" si="243"/>
        <v>67834.75</v>
      </c>
      <c r="BF224" s="9">
        <f>AVERAGE(BF33:BI33)</f>
        <v>75360</v>
      </c>
      <c r="BG224" s="9">
        <f t="shared" si="244"/>
        <v>75360</v>
      </c>
      <c r="BH224" s="9">
        <f t="shared" si="244"/>
        <v>75360</v>
      </c>
      <c r="BI224" s="9">
        <f t="shared" si="244"/>
        <v>75360</v>
      </c>
      <c r="BJ224" s="31">
        <f>AVERAGE(BJ33:BM33)</f>
        <v>79549.5</v>
      </c>
      <c r="BK224" s="76">
        <f t="shared" si="245"/>
        <v>79549.5</v>
      </c>
      <c r="BL224" s="9">
        <f t="shared" si="245"/>
        <v>79549.5</v>
      </c>
      <c r="BM224" s="9">
        <f t="shared" si="245"/>
        <v>79549.5</v>
      </c>
      <c r="BN224" s="31">
        <f>AVERAGE(BN33:BQ33)</f>
        <v>97640</v>
      </c>
      <c r="BO224" s="31">
        <f t="shared" ref="BO224:BP224" si="258">BN224</f>
        <v>97640</v>
      </c>
      <c r="BP224" s="31">
        <f t="shared" si="258"/>
        <v>97640</v>
      </c>
      <c r="BQ224" s="9"/>
    </row>
    <row r="225" spans="3:69" x14ac:dyDescent="0.25">
      <c r="C225" s="3" t="s">
        <v>28</v>
      </c>
      <c r="D225" s="3" t="s">
        <v>14</v>
      </c>
      <c r="F225" s="9">
        <f>AVERAGE(F36:I36)</f>
        <v>584500</v>
      </c>
      <c r="G225" s="9">
        <f t="shared" si="231"/>
        <v>584500</v>
      </c>
      <c r="H225" s="9">
        <f t="shared" si="231"/>
        <v>584500</v>
      </c>
      <c r="I225" s="9">
        <f t="shared" si="231"/>
        <v>584500</v>
      </c>
      <c r="J225" s="9">
        <f>AVERAGE(J36:M36)</f>
        <v>592000</v>
      </c>
      <c r="K225" s="9">
        <f t="shared" si="232"/>
        <v>592000</v>
      </c>
      <c r="L225" s="9">
        <f t="shared" si="232"/>
        <v>592000</v>
      </c>
      <c r="M225" s="9">
        <f t="shared" si="232"/>
        <v>592000</v>
      </c>
      <c r="N225" s="9">
        <f>AVERAGE(N36:Q36)</f>
        <v>668500</v>
      </c>
      <c r="O225" s="9">
        <f t="shared" si="233"/>
        <v>668500</v>
      </c>
      <c r="P225" s="9">
        <f t="shared" si="233"/>
        <v>668500</v>
      </c>
      <c r="Q225" s="9">
        <f t="shared" si="233"/>
        <v>668500</v>
      </c>
      <c r="R225" s="9">
        <f>AVERAGE(R36:U36)</f>
        <v>807333.33333333337</v>
      </c>
      <c r="S225" s="9">
        <f t="shared" si="234"/>
        <v>807333.33333333337</v>
      </c>
      <c r="T225" s="9">
        <f t="shared" si="234"/>
        <v>807333.33333333337</v>
      </c>
      <c r="U225" s="9">
        <f t="shared" si="234"/>
        <v>807333.33333333337</v>
      </c>
      <c r="V225" s="9">
        <f>AVERAGE(V36:Y36)</f>
        <v>750000</v>
      </c>
      <c r="W225" s="9">
        <f t="shared" si="235"/>
        <v>750000</v>
      </c>
      <c r="X225" s="9">
        <f t="shared" si="235"/>
        <v>750000</v>
      </c>
      <c r="Y225" s="9">
        <f t="shared" si="235"/>
        <v>750000</v>
      </c>
      <c r="Z225" s="9">
        <f>AVERAGE(Z36:AC36)</f>
        <v>1722750</v>
      </c>
      <c r="AA225" s="9">
        <f t="shared" si="236"/>
        <v>1722750</v>
      </c>
      <c r="AB225" s="9">
        <f t="shared" si="236"/>
        <v>1722750</v>
      </c>
      <c r="AC225" s="9">
        <f t="shared" si="236"/>
        <v>1722750</v>
      </c>
      <c r="AD225" s="9">
        <f>AVERAGE(AD36:AG36)</f>
        <v>2173250</v>
      </c>
      <c r="AE225" s="9">
        <f t="shared" si="237"/>
        <v>2173250</v>
      </c>
      <c r="AF225" s="9">
        <f t="shared" si="237"/>
        <v>2173250</v>
      </c>
      <c r="AG225" s="9">
        <f t="shared" si="237"/>
        <v>2173250</v>
      </c>
      <c r="AH225" s="9">
        <f>AVERAGE(AH36:AK36)</f>
        <v>1153750</v>
      </c>
      <c r="AI225" s="9">
        <f t="shared" si="238"/>
        <v>1153750</v>
      </c>
      <c r="AJ225" s="9">
        <f t="shared" si="238"/>
        <v>1153750</v>
      </c>
      <c r="AK225" s="9">
        <f t="shared" si="238"/>
        <v>1153750</v>
      </c>
      <c r="AL225" s="9">
        <f>AVERAGE(AL36:AO36)</f>
        <v>1691500</v>
      </c>
      <c r="AM225" s="9">
        <f t="shared" si="239"/>
        <v>1691500</v>
      </c>
      <c r="AN225" s="9">
        <f t="shared" si="239"/>
        <v>1691500</v>
      </c>
      <c r="AO225" s="9">
        <f t="shared" si="239"/>
        <v>1691500</v>
      </c>
      <c r="AP225" s="9">
        <f>AVERAGE(AP36:AS36)</f>
        <v>4109250</v>
      </c>
      <c r="AQ225" s="9">
        <f t="shared" si="240"/>
        <v>4109250</v>
      </c>
      <c r="AR225" s="9">
        <f t="shared" si="240"/>
        <v>4109250</v>
      </c>
      <c r="AS225" s="9">
        <f t="shared" si="240"/>
        <v>4109250</v>
      </c>
      <c r="AT225" s="9">
        <f>AVERAGE(AT36:AW36)</f>
        <v>3753000</v>
      </c>
      <c r="AU225" s="9">
        <f t="shared" si="241"/>
        <v>3753000</v>
      </c>
      <c r="AV225" s="9">
        <f t="shared" si="241"/>
        <v>3753000</v>
      </c>
      <c r="AW225" s="9">
        <f t="shared" si="241"/>
        <v>3753000</v>
      </c>
      <c r="AX225" s="9">
        <f>AVERAGE(AX36:BA36)</f>
        <v>3837175</v>
      </c>
      <c r="AY225" s="9">
        <f t="shared" si="242"/>
        <v>3837175</v>
      </c>
      <c r="AZ225" s="9">
        <f t="shared" si="242"/>
        <v>3837175</v>
      </c>
      <c r="BA225" s="9">
        <f t="shared" si="242"/>
        <v>3837175</v>
      </c>
      <c r="BB225" s="9">
        <f>AVERAGE(BB36:BE36)</f>
        <v>4256000</v>
      </c>
      <c r="BC225" s="9">
        <f t="shared" si="243"/>
        <v>4256000</v>
      </c>
      <c r="BD225" s="9">
        <f t="shared" si="243"/>
        <v>4256000</v>
      </c>
      <c r="BE225" s="9">
        <f t="shared" si="243"/>
        <v>4256000</v>
      </c>
      <c r="BF225" s="9">
        <f>AVERAGE(BF36:BI36)</f>
        <v>4952000</v>
      </c>
      <c r="BG225" s="9">
        <f t="shared" si="244"/>
        <v>4952000</v>
      </c>
      <c r="BH225" s="9">
        <f t="shared" si="244"/>
        <v>4952000</v>
      </c>
      <c r="BI225" s="9">
        <f t="shared" si="244"/>
        <v>4952000</v>
      </c>
      <c r="BJ225" s="31">
        <f>AVERAGE(BJ36:BM36)</f>
        <v>6014250</v>
      </c>
      <c r="BK225" s="76">
        <f t="shared" si="245"/>
        <v>6014250</v>
      </c>
      <c r="BL225" s="9">
        <f t="shared" si="245"/>
        <v>6014250</v>
      </c>
      <c r="BM225" s="9">
        <f t="shared" si="245"/>
        <v>6014250</v>
      </c>
      <c r="BN225" s="31">
        <f>AVERAGE(BN36:BQ36)</f>
        <v>7420333.333333333</v>
      </c>
      <c r="BO225" s="31">
        <f t="shared" ref="BO225:BP225" si="259">BN225</f>
        <v>7420333.333333333</v>
      </c>
      <c r="BP225" s="31">
        <f t="shared" si="259"/>
        <v>7420333.333333333</v>
      </c>
      <c r="BQ225" s="9"/>
    </row>
    <row r="226" spans="3:69" x14ac:dyDescent="0.25">
      <c r="C226" s="68"/>
      <c r="D226" s="3" t="s">
        <v>16</v>
      </c>
      <c r="F226" s="9" t="e">
        <f>AVERAGE(F37:I37)</f>
        <v>#DIV/0!</v>
      </c>
      <c r="G226" s="9" t="e">
        <f t="shared" si="231"/>
        <v>#DIV/0!</v>
      </c>
      <c r="H226" s="9" t="e">
        <f t="shared" si="231"/>
        <v>#DIV/0!</v>
      </c>
      <c r="I226" s="9" t="e">
        <f t="shared" si="231"/>
        <v>#DIV/0!</v>
      </c>
      <c r="J226" s="9" t="e">
        <f>AVERAGE(J37:M37)</f>
        <v>#DIV/0!</v>
      </c>
      <c r="K226" s="9" t="e">
        <f t="shared" si="232"/>
        <v>#DIV/0!</v>
      </c>
      <c r="L226" s="9" t="e">
        <f t="shared" si="232"/>
        <v>#DIV/0!</v>
      </c>
      <c r="M226" s="9" t="e">
        <f t="shared" si="232"/>
        <v>#DIV/0!</v>
      </c>
      <c r="N226" s="9" t="e">
        <f>AVERAGE(N37:Q37)</f>
        <v>#DIV/0!</v>
      </c>
      <c r="O226" s="9" t="e">
        <f t="shared" si="233"/>
        <v>#DIV/0!</v>
      </c>
      <c r="P226" s="9" t="e">
        <f t="shared" si="233"/>
        <v>#DIV/0!</v>
      </c>
      <c r="Q226" s="9" t="e">
        <f t="shared" si="233"/>
        <v>#DIV/0!</v>
      </c>
      <c r="R226" s="9" t="e">
        <f>AVERAGE(R37:U37)</f>
        <v>#DIV/0!</v>
      </c>
      <c r="S226" s="9" t="e">
        <f t="shared" si="234"/>
        <v>#DIV/0!</v>
      </c>
      <c r="T226" s="9" t="e">
        <f t="shared" si="234"/>
        <v>#DIV/0!</v>
      </c>
      <c r="U226" s="9" t="e">
        <f t="shared" si="234"/>
        <v>#DIV/0!</v>
      </c>
      <c r="V226" s="9" t="e">
        <f>AVERAGE(V37:Y37)</f>
        <v>#DIV/0!</v>
      </c>
      <c r="W226" s="9" t="e">
        <f t="shared" si="235"/>
        <v>#DIV/0!</v>
      </c>
      <c r="X226" s="9" t="e">
        <f t="shared" si="235"/>
        <v>#DIV/0!</v>
      </c>
      <c r="Y226" s="9" t="e">
        <f t="shared" si="235"/>
        <v>#DIV/0!</v>
      </c>
      <c r="Z226" s="9" t="e">
        <f>AVERAGE(Z37:AC37)</f>
        <v>#DIV/0!</v>
      </c>
      <c r="AA226" s="9" t="e">
        <f t="shared" si="236"/>
        <v>#DIV/0!</v>
      </c>
      <c r="AB226" s="9" t="e">
        <f t="shared" si="236"/>
        <v>#DIV/0!</v>
      </c>
      <c r="AC226" s="9" t="e">
        <f t="shared" si="236"/>
        <v>#DIV/0!</v>
      </c>
      <c r="AD226" s="9" t="e">
        <f>AVERAGE(AD37:AG37)</f>
        <v>#DIV/0!</v>
      </c>
      <c r="AE226" s="9" t="e">
        <f t="shared" si="237"/>
        <v>#DIV/0!</v>
      </c>
      <c r="AF226" s="9" t="e">
        <f t="shared" si="237"/>
        <v>#DIV/0!</v>
      </c>
      <c r="AG226" s="9" t="e">
        <f t="shared" si="237"/>
        <v>#DIV/0!</v>
      </c>
      <c r="AH226" s="9">
        <f>AVERAGE(AH37:AK37)</f>
        <v>220.25</v>
      </c>
      <c r="AI226" s="9">
        <f t="shared" si="238"/>
        <v>220.25</v>
      </c>
      <c r="AJ226" s="9">
        <f t="shared" si="238"/>
        <v>220.25</v>
      </c>
      <c r="AK226" s="9">
        <f t="shared" si="238"/>
        <v>220.25</v>
      </c>
      <c r="AL226" s="9">
        <f>AVERAGE(AL37:AO37)</f>
        <v>326.5</v>
      </c>
      <c r="AM226" s="9">
        <f t="shared" si="239"/>
        <v>326.5</v>
      </c>
      <c r="AN226" s="9">
        <f t="shared" si="239"/>
        <v>326.5</v>
      </c>
      <c r="AO226" s="9">
        <f t="shared" si="239"/>
        <v>326.5</v>
      </c>
      <c r="AP226" s="9">
        <f>AVERAGE(AP37:AS37)</f>
        <v>562.5</v>
      </c>
      <c r="AQ226" s="9">
        <f t="shared" si="240"/>
        <v>562.5</v>
      </c>
      <c r="AR226" s="9">
        <f t="shared" si="240"/>
        <v>562.5</v>
      </c>
      <c r="AS226" s="9">
        <f t="shared" si="240"/>
        <v>562.5</v>
      </c>
      <c r="AT226" s="9">
        <f>AVERAGE(AT37:AW37)</f>
        <v>622.25</v>
      </c>
      <c r="AU226" s="9">
        <f t="shared" si="241"/>
        <v>622.25</v>
      </c>
      <c r="AV226" s="9">
        <f t="shared" si="241"/>
        <v>622.25</v>
      </c>
      <c r="AW226" s="9">
        <f t="shared" si="241"/>
        <v>622.25</v>
      </c>
      <c r="AX226" s="9">
        <f>AVERAGE(AX37:BA37)</f>
        <v>616.25</v>
      </c>
      <c r="AY226" s="9">
        <f t="shared" si="242"/>
        <v>616.25</v>
      </c>
      <c r="AZ226" s="9">
        <f t="shared" si="242"/>
        <v>616.25</v>
      </c>
      <c r="BA226" s="9">
        <f t="shared" si="242"/>
        <v>616.25</v>
      </c>
      <c r="BB226" s="9">
        <f>AVERAGE(BB37:BE37)</f>
        <v>677.5</v>
      </c>
      <c r="BC226" s="9">
        <f t="shared" si="243"/>
        <v>677.5</v>
      </c>
      <c r="BD226" s="9">
        <f t="shared" si="243"/>
        <v>677.5</v>
      </c>
      <c r="BE226" s="9">
        <f t="shared" si="243"/>
        <v>677.5</v>
      </c>
      <c r="BF226" s="9">
        <f>AVERAGE(BF37:BI37)</f>
        <v>686.5</v>
      </c>
      <c r="BG226" s="9">
        <f t="shared" si="244"/>
        <v>686.5</v>
      </c>
      <c r="BH226" s="9">
        <f t="shared" si="244"/>
        <v>686.5</v>
      </c>
      <c r="BI226" s="9">
        <f t="shared" si="244"/>
        <v>686.5</v>
      </c>
      <c r="BJ226" s="31">
        <f>AVERAGE(BJ37:BM37)</f>
        <v>828.25</v>
      </c>
      <c r="BK226" s="76">
        <f t="shared" si="245"/>
        <v>828.25</v>
      </c>
      <c r="BL226" s="9">
        <f t="shared" si="245"/>
        <v>828.25</v>
      </c>
      <c r="BM226" s="9">
        <f t="shared" si="245"/>
        <v>828.25</v>
      </c>
      <c r="BN226" s="31">
        <f>AVERAGE(BN37:BQ37)</f>
        <v>1002.3333333333334</v>
      </c>
      <c r="BO226" s="31">
        <f t="shared" ref="BO226:BP226" si="260">BN226</f>
        <v>1002.3333333333334</v>
      </c>
      <c r="BP226" s="31">
        <f t="shared" si="260"/>
        <v>1002.3333333333334</v>
      </c>
      <c r="BQ226" s="9"/>
    </row>
    <row r="227" spans="3:69" x14ac:dyDescent="0.25">
      <c r="C227" s="3" t="s">
        <v>29</v>
      </c>
      <c r="D227" s="3" t="s">
        <v>14</v>
      </c>
      <c r="F227" s="9">
        <f>AVERAGE(F40:I40)</f>
        <v>5712500</v>
      </c>
      <c r="G227" s="9">
        <f t="shared" si="231"/>
        <v>5712500</v>
      </c>
      <c r="H227" s="9">
        <f t="shared" si="231"/>
        <v>5712500</v>
      </c>
      <c r="I227" s="9">
        <f t="shared" si="231"/>
        <v>5712500</v>
      </c>
      <c r="J227" s="9">
        <f>AVERAGE(J40:M40)</f>
        <v>6213000</v>
      </c>
      <c r="K227" s="9">
        <f t="shared" si="232"/>
        <v>6213000</v>
      </c>
      <c r="L227" s="9">
        <f t="shared" si="232"/>
        <v>6213000</v>
      </c>
      <c r="M227" s="9">
        <f t="shared" si="232"/>
        <v>6213000</v>
      </c>
      <c r="N227" s="9">
        <f>AVERAGE(N40:Q40)</f>
        <v>7798250</v>
      </c>
      <c r="O227" s="9">
        <f t="shared" si="233"/>
        <v>7798250</v>
      </c>
      <c r="P227" s="9">
        <f t="shared" si="233"/>
        <v>7798250</v>
      </c>
      <c r="Q227" s="9">
        <f t="shared" si="233"/>
        <v>7798250</v>
      </c>
      <c r="R227" s="9">
        <f>AVERAGE(R40:U40)</f>
        <v>8639000</v>
      </c>
      <c r="S227" s="9">
        <f t="shared" si="234"/>
        <v>8639000</v>
      </c>
      <c r="T227" s="9">
        <f t="shared" si="234"/>
        <v>8639000</v>
      </c>
      <c r="U227" s="9">
        <f t="shared" si="234"/>
        <v>8639000</v>
      </c>
      <c r="V227" s="9">
        <f>AVERAGE(V40:Y40)</f>
        <v>10459500</v>
      </c>
      <c r="W227" s="9">
        <f t="shared" si="235"/>
        <v>10459500</v>
      </c>
      <c r="X227" s="9">
        <f t="shared" si="235"/>
        <v>10459500</v>
      </c>
      <c r="Y227" s="9">
        <f t="shared" si="235"/>
        <v>10459500</v>
      </c>
      <c r="Z227" s="9">
        <f>AVERAGE(Z40:AC40)</f>
        <v>11984000</v>
      </c>
      <c r="AA227" s="9">
        <f t="shared" si="236"/>
        <v>11984000</v>
      </c>
      <c r="AB227" s="9">
        <f t="shared" si="236"/>
        <v>11984000</v>
      </c>
      <c r="AC227" s="9">
        <f t="shared" si="236"/>
        <v>11984000</v>
      </c>
      <c r="AD227" s="9">
        <f>AVERAGE(AD40:AG40)</f>
        <v>12639250</v>
      </c>
      <c r="AE227" s="9">
        <f t="shared" si="237"/>
        <v>12639250</v>
      </c>
      <c r="AF227" s="9">
        <f t="shared" si="237"/>
        <v>12639250</v>
      </c>
      <c r="AG227" s="9">
        <f t="shared" si="237"/>
        <v>12639250</v>
      </c>
      <c r="AH227" s="9">
        <f>AVERAGE(AH40:AK40)</f>
        <v>8981250</v>
      </c>
      <c r="AI227" s="9">
        <f t="shared" si="238"/>
        <v>8981250</v>
      </c>
      <c r="AJ227" s="9">
        <f t="shared" si="238"/>
        <v>8981250</v>
      </c>
      <c r="AK227" s="9">
        <f t="shared" si="238"/>
        <v>8981250</v>
      </c>
      <c r="AL227" s="9">
        <f>AVERAGE(AL40:AO40)</f>
        <v>13453000</v>
      </c>
      <c r="AM227" s="9">
        <f t="shared" si="239"/>
        <v>13453000</v>
      </c>
      <c r="AN227" s="9">
        <f t="shared" si="239"/>
        <v>13453000</v>
      </c>
      <c r="AO227" s="9">
        <f t="shared" si="239"/>
        <v>13453000</v>
      </c>
      <c r="AP227" s="9">
        <f>AVERAGE(AP40:AS40)</f>
        <v>16282000</v>
      </c>
      <c r="AQ227" s="9">
        <f t="shared" si="240"/>
        <v>16282000</v>
      </c>
      <c r="AR227" s="9">
        <f t="shared" si="240"/>
        <v>16282000</v>
      </c>
      <c r="AS227" s="9">
        <f t="shared" si="240"/>
        <v>16282000</v>
      </c>
      <c r="AT227" s="9">
        <f>AVERAGE(AT40:AW40)</f>
        <v>15351750</v>
      </c>
      <c r="AU227" s="9">
        <f t="shared" si="241"/>
        <v>15351750</v>
      </c>
      <c r="AV227" s="9">
        <f t="shared" si="241"/>
        <v>15351750</v>
      </c>
      <c r="AW227" s="9">
        <f t="shared" si="241"/>
        <v>15351750</v>
      </c>
      <c r="AX227" s="9">
        <f>AVERAGE(AX40:BA40)</f>
        <v>14712500</v>
      </c>
      <c r="AY227" s="9">
        <f t="shared" si="242"/>
        <v>14712500</v>
      </c>
      <c r="AZ227" s="9">
        <f t="shared" si="242"/>
        <v>14712500</v>
      </c>
      <c r="BA227" s="9">
        <f t="shared" si="242"/>
        <v>14712500</v>
      </c>
      <c r="BB227" s="9">
        <f>AVERAGE(BB40:BE40)</f>
        <v>15106500</v>
      </c>
      <c r="BC227" s="9">
        <f t="shared" si="243"/>
        <v>15106500</v>
      </c>
      <c r="BD227" s="9">
        <f t="shared" si="243"/>
        <v>15106500</v>
      </c>
      <c r="BE227" s="9">
        <f t="shared" si="243"/>
        <v>15106500</v>
      </c>
      <c r="BF227" s="9">
        <f>AVERAGE(BF40:BI40)</f>
        <v>15060500</v>
      </c>
      <c r="BG227" s="9">
        <f t="shared" si="244"/>
        <v>15060500</v>
      </c>
      <c r="BH227" s="9">
        <f t="shared" si="244"/>
        <v>15060500</v>
      </c>
      <c r="BI227" s="9">
        <f t="shared" si="244"/>
        <v>15060500</v>
      </c>
      <c r="BJ227" s="31">
        <f>AVERAGE(BJ40:BM40)</f>
        <v>15236750</v>
      </c>
      <c r="BK227" s="76">
        <f t="shared" si="245"/>
        <v>15236750</v>
      </c>
      <c r="BL227" s="9">
        <f t="shared" si="245"/>
        <v>15236750</v>
      </c>
      <c r="BM227" s="9">
        <f t="shared" si="245"/>
        <v>15236750</v>
      </c>
      <c r="BN227" s="31">
        <f>AVERAGE(BN40:BQ40)</f>
        <v>15544666.666666666</v>
      </c>
      <c r="BO227" s="31">
        <f t="shared" ref="BO227:BP227" si="261">BN227</f>
        <v>15544666.666666666</v>
      </c>
      <c r="BP227" s="31">
        <f t="shared" si="261"/>
        <v>15544666.666666666</v>
      </c>
      <c r="BQ227" s="9"/>
    </row>
    <row r="228" spans="3:69" x14ac:dyDescent="0.25">
      <c r="C228" s="68"/>
      <c r="D228" s="3" t="s">
        <v>16</v>
      </c>
      <c r="F228" s="9">
        <f>AVERAGE(F41:I41)</f>
        <v>798.5</v>
      </c>
      <c r="G228" s="9">
        <f t="shared" si="231"/>
        <v>798.5</v>
      </c>
      <c r="H228" s="9">
        <f t="shared" si="231"/>
        <v>798.5</v>
      </c>
      <c r="I228" s="9">
        <f t="shared" si="231"/>
        <v>798.5</v>
      </c>
      <c r="J228" s="9">
        <f>AVERAGE(J41:M41)</f>
        <v>854</v>
      </c>
      <c r="K228" s="9">
        <f t="shared" si="232"/>
        <v>854</v>
      </c>
      <c r="L228" s="9">
        <f t="shared" si="232"/>
        <v>854</v>
      </c>
      <c r="M228" s="9">
        <f t="shared" si="232"/>
        <v>854</v>
      </c>
      <c r="N228" s="9">
        <f>AVERAGE(N41:Q41)</f>
        <v>1420.25</v>
      </c>
      <c r="O228" s="9">
        <f t="shared" si="233"/>
        <v>1420.25</v>
      </c>
      <c r="P228" s="9">
        <f t="shared" si="233"/>
        <v>1420.25</v>
      </c>
      <c r="Q228" s="9">
        <f t="shared" si="233"/>
        <v>1420.25</v>
      </c>
      <c r="R228" s="9">
        <f>AVERAGE(R41:U41)</f>
        <v>1973</v>
      </c>
      <c r="S228" s="9">
        <f t="shared" si="234"/>
        <v>1973</v>
      </c>
      <c r="T228" s="9">
        <f t="shared" si="234"/>
        <v>1973</v>
      </c>
      <c r="U228" s="9">
        <f t="shared" si="234"/>
        <v>1973</v>
      </c>
      <c r="V228" s="9">
        <f>AVERAGE(V41:Y41)</f>
        <v>2613.5</v>
      </c>
      <c r="W228" s="9">
        <f t="shared" si="235"/>
        <v>2613.5</v>
      </c>
      <c r="X228" s="9">
        <f t="shared" si="235"/>
        <v>2613.5</v>
      </c>
      <c r="Y228" s="9">
        <f t="shared" si="235"/>
        <v>2613.5</v>
      </c>
      <c r="Z228" s="9">
        <f>AVERAGE(Z41:AC41)</f>
        <v>3131.5</v>
      </c>
      <c r="AA228" s="9">
        <f t="shared" si="236"/>
        <v>3131.5</v>
      </c>
      <c r="AB228" s="9">
        <f t="shared" si="236"/>
        <v>3131.5</v>
      </c>
      <c r="AC228" s="9">
        <f t="shared" si="236"/>
        <v>3131.5</v>
      </c>
      <c r="AD228" s="9">
        <f>AVERAGE(AD41:AG41)</f>
        <v>3621.5</v>
      </c>
      <c r="AE228" s="9">
        <f t="shared" si="237"/>
        <v>3621.5</v>
      </c>
      <c r="AF228" s="9">
        <f t="shared" si="237"/>
        <v>3621.5</v>
      </c>
      <c r="AG228" s="9">
        <f t="shared" si="237"/>
        <v>3621.5</v>
      </c>
      <c r="AH228" s="9">
        <f>AVERAGE(AH41:AK41)</f>
        <v>2261.75</v>
      </c>
      <c r="AI228" s="9">
        <f t="shared" si="238"/>
        <v>2261.75</v>
      </c>
      <c r="AJ228" s="9">
        <f t="shared" si="238"/>
        <v>2261.75</v>
      </c>
      <c r="AK228" s="9">
        <f t="shared" si="238"/>
        <v>2261.75</v>
      </c>
      <c r="AL228" s="9">
        <f>AVERAGE(AL41:AO41)</f>
        <v>3623.25</v>
      </c>
      <c r="AM228" s="9">
        <f t="shared" si="239"/>
        <v>3623.25</v>
      </c>
      <c r="AN228" s="9">
        <f t="shared" si="239"/>
        <v>3623.25</v>
      </c>
      <c r="AO228" s="9">
        <f t="shared" si="239"/>
        <v>3623.25</v>
      </c>
      <c r="AP228" s="9">
        <f>AVERAGE(AP41:AS41)</f>
        <v>4284</v>
      </c>
      <c r="AQ228" s="9">
        <f t="shared" si="240"/>
        <v>4284</v>
      </c>
      <c r="AR228" s="9">
        <f t="shared" si="240"/>
        <v>4284</v>
      </c>
      <c r="AS228" s="9">
        <f t="shared" si="240"/>
        <v>4284</v>
      </c>
      <c r="AT228" s="9">
        <f>AVERAGE(AT41:AW41)</f>
        <v>3941</v>
      </c>
      <c r="AU228" s="9">
        <f t="shared" si="241"/>
        <v>3941</v>
      </c>
      <c r="AV228" s="9">
        <f t="shared" si="241"/>
        <v>3941</v>
      </c>
      <c r="AW228" s="9">
        <f t="shared" si="241"/>
        <v>3941</v>
      </c>
      <c r="AX228" s="9">
        <f>AVERAGE(AX41:BA41)</f>
        <v>3955.25</v>
      </c>
      <c r="AY228" s="9">
        <f t="shared" si="242"/>
        <v>3955.25</v>
      </c>
      <c r="AZ228" s="9">
        <f t="shared" si="242"/>
        <v>3955.25</v>
      </c>
      <c r="BA228" s="9">
        <f t="shared" si="242"/>
        <v>3955.25</v>
      </c>
      <c r="BB228" s="9">
        <f>AVERAGE(BB41:BE41)</f>
        <v>4093</v>
      </c>
      <c r="BC228" s="9">
        <f t="shared" si="243"/>
        <v>4093</v>
      </c>
      <c r="BD228" s="9">
        <f t="shared" si="243"/>
        <v>4093</v>
      </c>
      <c r="BE228" s="9">
        <f t="shared" si="243"/>
        <v>4093</v>
      </c>
      <c r="BF228" s="9">
        <f>AVERAGE(BF41:BI41)</f>
        <v>4060</v>
      </c>
      <c r="BG228" s="9">
        <f t="shared" si="244"/>
        <v>4060</v>
      </c>
      <c r="BH228" s="9">
        <f t="shared" si="244"/>
        <v>4060</v>
      </c>
      <c r="BI228" s="9">
        <f t="shared" si="244"/>
        <v>4060</v>
      </c>
      <c r="BJ228" s="31">
        <f>AVERAGE(BJ41:BM41)</f>
        <v>4249.5</v>
      </c>
      <c r="BK228" s="76">
        <f t="shared" si="245"/>
        <v>4249.5</v>
      </c>
      <c r="BL228" s="9">
        <f t="shared" si="245"/>
        <v>4249.5</v>
      </c>
      <c r="BM228" s="9">
        <f t="shared" si="245"/>
        <v>4249.5</v>
      </c>
      <c r="BN228" s="31">
        <f>AVERAGE(BN41:BQ41)</f>
        <v>4516.666666666667</v>
      </c>
      <c r="BO228" s="31">
        <f t="shared" ref="BO228:BP228" si="262">BN228</f>
        <v>4516.666666666667</v>
      </c>
      <c r="BP228" s="31">
        <f t="shared" si="262"/>
        <v>4516.666666666667</v>
      </c>
      <c r="BQ228" s="9"/>
    </row>
    <row r="229" spans="3:69" x14ac:dyDescent="0.25">
      <c r="C229" s="3" t="s">
        <v>30</v>
      </c>
      <c r="D229" s="3" t="s">
        <v>14</v>
      </c>
      <c r="F229" s="9">
        <f>AVERAGE(F44:I44)</f>
        <v>3935250</v>
      </c>
      <c r="G229" s="9">
        <f t="shared" si="231"/>
        <v>3935250</v>
      </c>
      <c r="H229" s="9">
        <f t="shared" si="231"/>
        <v>3935250</v>
      </c>
      <c r="I229" s="9">
        <f t="shared" si="231"/>
        <v>3935250</v>
      </c>
      <c r="J229" s="9">
        <f>AVERAGE(J44:M44)</f>
        <v>4720500</v>
      </c>
      <c r="K229" s="9">
        <f t="shared" si="232"/>
        <v>4720500</v>
      </c>
      <c r="L229" s="9">
        <f t="shared" si="232"/>
        <v>4720500</v>
      </c>
      <c r="M229" s="9">
        <f t="shared" si="232"/>
        <v>4720500</v>
      </c>
      <c r="N229" s="9">
        <f>AVERAGE(N44:Q44)</f>
        <v>6794750</v>
      </c>
      <c r="O229" s="9">
        <f t="shared" si="233"/>
        <v>6794750</v>
      </c>
      <c r="P229" s="9">
        <f t="shared" si="233"/>
        <v>6794750</v>
      </c>
      <c r="Q229" s="9">
        <f t="shared" si="233"/>
        <v>6794750</v>
      </c>
      <c r="R229" s="9">
        <f>AVERAGE(R44:U44)</f>
        <v>6668000</v>
      </c>
      <c r="S229" s="9">
        <f t="shared" si="234"/>
        <v>6668000</v>
      </c>
      <c r="T229" s="9">
        <f t="shared" si="234"/>
        <v>6668000</v>
      </c>
      <c r="U229" s="9">
        <f t="shared" si="234"/>
        <v>6668000</v>
      </c>
      <c r="V229" s="9">
        <f>AVERAGE(V44:Y44)</f>
        <v>6990750</v>
      </c>
      <c r="W229" s="9">
        <f t="shared" si="235"/>
        <v>6990750</v>
      </c>
      <c r="X229" s="9">
        <f t="shared" si="235"/>
        <v>6990750</v>
      </c>
      <c r="Y229" s="9">
        <f t="shared" si="235"/>
        <v>6990750</v>
      </c>
      <c r="Z229" s="9">
        <f>AVERAGE(Z44:AC44)</f>
        <v>9786175</v>
      </c>
      <c r="AA229" s="9">
        <f t="shared" si="236"/>
        <v>9786175</v>
      </c>
      <c r="AB229" s="9">
        <f t="shared" si="236"/>
        <v>9786175</v>
      </c>
      <c r="AC229" s="9">
        <f t="shared" si="236"/>
        <v>9786175</v>
      </c>
      <c r="AD229" s="9">
        <f>AVERAGE(AD44:AG44)</f>
        <v>11357750</v>
      </c>
      <c r="AE229" s="9">
        <f t="shared" si="237"/>
        <v>11357750</v>
      </c>
      <c r="AF229" s="9">
        <f t="shared" si="237"/>
        <v>11357750</v>
      </c>
      <c r="AG229" s="9">
        <f t="shared" si="237"/>
        <v>11357750</v>
      </c>
      <c r="AH229" s="9">
        <f>AVERAGE(AH44:AK44)</f>
        <v>4884250</v>
      </c>
      <c r="AI229" s="9">
        <f t="shared" si="238"/>
        <v>4884250</v>
      </c>
      <c r="AJ229" s="9">
        <f t="shared" si="238"/>
        <v>4884250</v>
      </c>
      <c r="AK229" s="9">
        <f t="shared" si="238"/>
        <v>4884250</v>
      </c>
      <c r="AL229" s="9">
        <f>AVERAGE(AL44:AO44)</f>
        <v>6754250</v>
      </c>
      <c r="AM229" s="9">
        <f t="shared" si="239"/>
        <v>6754250</v>
      </c>
      <c r="AN229" s="9">
        <f t="shared" si="239"/>
        <v>6754250</v>
      </c>
      <c r="AO229" s="9">
        <f t="shared" si="239"/>
        <v>6754250</v>
      </c>
      <c r="AP229" s="9">
        <f>AVERAGE(AP44:AS44)</f>
        <v>8807000</v>
      </c>
      <c r="AQ229" s="9">
        <f t="shared" si="240"/>
        <v>8807000</v>
      </c>
      <c r="AR229" s="9">
        <f t="shared" si="240"/>
        <v>8807000</v>
      </c>
      <c r="AS229" s="9">
        <f t="shared" si="240"/>
        <v>8807000</v>
      </c>
      <c r="AT229" s="9">
        <f>AVERAGE(AT44:AW44)</f>
        <v>9361250</v>
      </c>
      <c r="AU229" s="9">
        <f t="shared" si="241"/>
        <v>9361250</v>
      </c>
      <c r="AV229" s="9">
        <f t="shared" si="241"/>
        <v>9361250</v>
      </c>
      <c r="AW229" s="9">
        <f t="shared" si="241"/>
        <v>9361250</v>
      </c>
      <c r="AX229" s="9">
        <f>AVERAGE(AX44:BA44)</f>
        <v>8804250</v>
      </c>
      <c r="AY229" s="9">
        <f t="shared" si="242"/>
        <v>8804250</v>
      </c>
      <c r="AZ229" s="9">
        <f t="shared" si="242"/>
        <v>8804250</v>
      </c>
      <c r="BA229" s="9">
        <f t="shared" si="242"/>
        <v>8804250</v>
      </c>
      <c r="BB229" s="9">
        <f>AVERAGE(BB44:BE44)</f>
        <v>9314500</v>
      </c>
      <c r="BC229" s="9">
        <f t="shared" si="243"/>
        <v>9314500</v>
      </c>
      <c r="BD229" s="9">
        <f t="shared" si="243"/>
        <v>9314500</v>
      </c>
      <c r="BE229" s="9">
        <f t="shared" si="243"/>
        <v>9314500</v>
      </c>
      <c r="BF229" s="9">
        <f>AVERAGE(BF44:BI44)</f>
        <v>7921000</v>
      </c>
      <c r="BG229" s="9">
        <f t="shared" si="244"/>
        <v>7921000</v>
      </c>
      <c r="BH229" s="9">
        <f t="shared" si="244"/>
        <v>7921000</v>
      </c>
      <c r="BI229" s="9">
        <f t="shared" si="244"/>
        <v>7921000</v>
      </c>
      <c r="BJ229" s="31">
        <f>AVERAGE(BJ44:BM44)</f>
        <v>8987750</v>
      </c>
      <c r="BK229" s="76">
        <f t="shared" si="245"/>
        <v>8987750</v>
      </c>
      <c r="BL229" s="9">
        <f t="shared" si="245"/>
        <v>8987750</v>
      </c>
      <c r="BM229" s="9">
        <f t="shared" si="245"/>
        <v>8987750</v>
      </c>
      <c r="BN229" s="31">
        <f>AVERAGE(BN44:BQ44)</f>
        <v>8666666.666666666</v>
      </c>
      <c r="BO229" s="31">
        <f t="shared" ref="BO229:BP229" si="263">BN229</f>
        <v>8666666.666666666</v>
      </c>
      <c r="BP229" s="31">
        <f t="shared" si="263"/>
        <v>8666666.666666666</v>
      </c>
      <c r="BQ229" s="9"/>
    </row>
    <row r="230" spans="3:69" x14ac:dyDescent="0.25">
      <c r="C230" s="68"/>
      <c r="D230" s="3" t="s">
        <v>16</v>
      </c>
      <c r="F230" s="9">
        <f>AVERAGE(F45:I45)</f>
        <v>1715.75</v>
      </c>
      <c r="G230" s="9">
        <f t="shared" si="231"/>
        <v>1715.75</v>
      </c>
      <c r="H230" s="9">
        <f t="shared" si="231"/>
        <v>1715.75</v>
      </c>
      <c r="I230" s="9">
        <f t="shared" si="231"/>
        <v>1715.75</v>
      </c>
      <c r="J230" s="9">
        <f>AVERAGE(J45:M45)</f>
        <v>2094</v>
      </c>
      <c r="K230" s="9">
        <f t="shared" si="232"/>
        <v>2094</v>
      </c>
      <c r="L230" s="9">
        <f t="shared" si="232"/>
        <v>2094</v>
      </c>
      <c r="M230" s="9">
        <f t="shared" si="232"/>
        <v>2094</v>
      </c>
      <c r="N230" s="9">
        <f>AVERAGE(N45:Q45)</f>
        <v>2713</v>
      </c>
      <c r="O230" s="9">
        <f t="shared" si="233"/>
        <v>2713</v>
      </c>
      <c r="P230" s="9">
        <f t="shared" si="233"/>
        <v>2713</v>
      </c>
      <c r="Q230" s="9">
        <f t="shared" si="233"/>
        <v>2713</v>
      </c>
      <c r="R230" s="9">
        <f>AVERAGE(R45:U45)</f>
        <v>2674.5</v>
      </c>
      <c r="S230" s="9">
        <f t="shared" si="234"/>
        <v>2674.5</v>
      </c>
      <c r="T230" s="9">
        <f t="shared" si="234"/>
        <v>2674.5</v>
      </c>
      <c r="U230" s="9">
        <f t="shared" si="234"/>
        <v>2674.5</v>
      </c>
      <c r="V230" s="9">
        <f>AVERAGE(V45:Y45)</f>
        <v>2841.25</v>
      </c>
      <c r="W230" s="9">
        <f t="shared" si="235"/>
        <v>2841.25</v>
      </c>
      <c r="X230" s="9">
        <f t="shared" si="235"/>
        <v>2841.25</v>
      </c>
      <c r="Y230" s="9">
        <f t="shared" si="235"/>
        <v>2841.25</v>
      </c>
      <c r="Z230" s="9">
        <f>AVERAGE(Z45:AC45)</f>
        <v>4046.25</v>
      </c>
      <c r="AA230" s="9">
        <f t="shared" si="236"/>
        <v>4046.25</v>
      </c>
      <c r="AB230" s="9">
        <f t="shared" si="236"/>
        <v>4046.25</v>
      </c>
      <c r="AC230" s="9">
        <f t="shared" si="236"/>
        <v>4046.25</v>
      </c>
      <c r="AD230" s="9">
        <f>AVERAGE(AD45:AG45)</f>
        <v>4598.25</v>
      </c>
      <c r="AE230" s="9">
        <f t="shared" si="237"/>
        <v>4598.25</v>
      </c>
      <c r="AF230" s="9">
        <f t="shared" si="237"/>
        <v>4598.25</v>
      </c>
      <c r="AG230" s="9">
        <f t="shared" si="237"/>
        <v>4598.25</v>
      </c>
      <c r="AH230" s="9">
        <f>AVERAGE(AH45:AK45)</f>
        <v>1327.75</v>
      </c>
      <c r="AI230" s="9">
        <f t="shared" si="238"/>
        <v>1327.75</v>
      </c>
      <c r="AJ230" s="9">
        <f t="shared" si="238"/>
        <v>1327.75</v>
      </c>
      <c r="AK230" s="9">
        <f t="shared" si="238"/>
        <v>1327.75</v>
      </c>
      <c r="AL230" s="9">
        <f>AVERAGE(AL45:AO45)</f>
        <v>1895.5</v>
      </c>
      <c r="AM230" s="9">
        <f t="shared" si="239"/>
        <v>1895.5</v>
      </c>
      <c r="AN230" s="9">
        <f t="shared" si="239"/>
        <v>1895.5</v>
      </c>
      <c r="AO230" s="9">
        <f t="shared" si="239"/>
        <v>1895.5</v>
      </c>
      <c r="AP230" s="9">
        <f>AVERAGE(AP45:AS45)</f>
        <v>2473</v>
      </c>
      <c r="AQ230" s="9">
        <f t="shared" si="240"/>
        <v>2473</v>
      </c>
      <c r="AR230" s="9">
        <f t="shared" si="240"/>
        <v>2473</v>
      </c>
      <c r="AS230" s="9">
        <f t="shared" si="240"/>
        <v>2473</v>
      </c>
      <c r="AT230" s="9">
        <f>AVERAGE(AT45:AW45)</f>
        <v>2936</v>
      </c>
      <c r="AU230" s="9">
        <f t="shared" si="241"/>
        <v>2936</v>
      </c>
      <c r="AV230" s="9">
        <f t="shared" si="241"/>
        <v>2936</v>
      </c>
      <c r="AW230" s="9">
        <f t="shared" si="241"/>
        <v>2936</v>
      </c>
      <c r="AX230" s="9">
        <f>AVERAGE(AX45:BA45)</f>
        <v>2957.25</v>
      </c>
      <c r="AY230" s="9">
        <f t="shared" si="242"/>
        <v>2957.25</v>
      </c>
      <c r="AZ230" s="9">
        <f t="shared" si="242"/>
        <v>2957.25</v>
      </c>
      <c r="BA230" s="9">
        <f t="shared" si="242"/>
        <v>2957.25</v>
      </c>
      <c r="BB230" s="9">
        <f>AVERAGE(BB45:BE45)</f>
        <v>2397.75</v>
      </c>
      <c r="BC230" s="9">
        <f t="shared" si="243"/>
        <v>2397.75</v>
      </c>
      <c r="BD230" s="9">
        <f t="shared" si="243"/>
        <v>2397.75</v>
      </c>
      <c r="BE230" s="9">
        <f t="shared" si="243"/>
        <v>2397.75</v>
      </c>
      <c r="BF230" s="9">
        <f>AVERAGE(BF45:BI45)</f>
        <v>2639.5</v>
      </c>
      <c r="BG230" s="9">
        <f t="shared" si="244"/>
        <v>2639.5</v>
      </c>
      <c r="BH230" s="9">
        <f t="shared" si="244"/>
        <v>2639.5</v>
      </c>
      <c r="BI230" s="9">
        <f t="shared" si="244"/>
        <v>2639.5</v>
      </c>
      <c r="BJ230" s="31">
        <f>AVERAGE(BJ45:BM45)</f>
        <v>2935.75</v>
      </c>
      <c r="BK230" s="76">
        <f t="shared" si="245"/>
        <v>2935.75</v>
      </c>
      <c r="BL230" s="9">
        <f t="shared" si="245"/>
        <v>2935.75</v>
      </c>
      <c r="BM230" s="9">
        <f t="shared" si="245"/>
        <v>2935.75</v>
      </c>
      <c r="BN230" s="31">
        <f>AVERAGE(BN45:BQ45)</f>
        <v>2592.3333333333335</v>
      </c>
      <c r="BO230" s="31">
        <f t="shared" ref="BO230:BP230" si="264">BN230</f>
        <v>2592.3333333333335</v>
      </c>
      <c r="BP230" s="31">
        <f t="shared" si="264"/>
        <v>2592.3333333333335</v>
      </c>
      <c r="BQ230" s="9"/>
    </row>
    <row r="231" spans="3:69" x14ac:dyDescent="0.25">
      <c r="C231" s="3" t="s">
        <v>31</v>
      </c>
      <c r="D231" s="3" t="s">
        <v>14</v>
      </c>
      <c r="F231" s="9">
        <f>AVERAGE(F48:I48)</f>
        <v>2947250</v>
      </c>
      <c r="G231" s="9">
        <f t="shared" si="231"/>
        <v>2947250</v>
      </c>
      <c r="H231" s="9">
        <f t="shared" si="231"/>
        <v>2947250</v>
      </c>
      <c r="I231" s="9">
        <f t="shared" si="231"/>
        <v>2947250</v>
      </c>
      <c r="J231" s="9">
        <f>AVERAGE(J48:M48)</f>
        <v>4389500</v>
      </c>
      <c r="K231" s="9">
        <f t="shared" si="232"/>
        <v>4389500</v>
      </c>
      <c r="L231" s="9">
        <f t="shared" si="232"/>
        <v>4389500</v>
      </c>
      <c r="M231" s="9">
        <f t="shared" si="232"/>
        <v>4389500</v>
      </c>
      <c r="N231" s="9">
        <f>AVERAGE(N48:Q48)</f>
        <v>3152500</v>
      </c>
      <c r="O231" s="9">
        <f t="shared" si="233"/>
        <v>3152500</v>
      </c>
      <c r="P231" s="9">
        <f t="shared" si="233"/>
        <v>3152500</v>
      </c>
      <c r="Q231" s="9">
        <f t="shared" si="233"/>
        <v>3152500</v>
      </c>
      <c r="R231" s="9">
        <f>AVERAGE(R48:U48)</f>
        <v>2703500</v>
      </c>
      <c r="S231" s="9">
        <f t="shared" si="234"/>
        <v>2703500</v>
      </c>
      <c r="T231" s="9">
        <f t="shared" si="234"/>
        <v>2703500</v>
      </c>
      <c r="U231" s="9">
        <f t="shared" si="234"/>
        <v>2703500</v>
      </c>
      <c r="V231" s="9">
        <f>AVERAGE(V48:Y48)</f>
        <v>2991750</v>
      </c>
      <c r="W231" s="9">
        <f t="shared" si="235"/>
        <v>2991750</v>
      </c>
      <c r="X231" s="9">
        <f t="shared" si="235"/>
        <v>2991750</v>
      </c>
      <c r="Y231" s="9">
        <f t="shared" si="235"/>
        <v>2991750</v>
      </c>
      <c r="Z231" s="9">
        <f>AVERAGE(Z48:AC48)</f>
        <v>3337250</v>
      </c>
      <c r="AA231" s="9">
        <f t="shared" si="236"/>
        <v>3337250</v>
      </c>
      <c r="AB231" s="9">
        <f t="shared" si="236"/>
        <v>3337250</v>
      </c>
      <c r="AC231" s="9">
        <f t="shared" si="236"/>
        <v>3337250</v>
      </c>
      <c r="AD231" s="9">
        <f>AVERAGE(AD48:AG48)</f>
        <v>2877250</v>
      </c>
      <c r="AE231" s="9">
        <f t="shared" si="237"/>
        <v>2877250</v>
      </c>
      <c r="AF231" s="9">
        <f t="shared" si="237"/>
        <v>2877250</v>
      </c>
      <c r="AG231" s="9">
        <f t="shared" si="237"/>
        <v>2877250</v>
      </c>
      <c r="AH231" s="9">
        <f>AVERAGE(AH48:AK48)</f>
        <v>1540500</v>
      </c>
      <c r="AI231" s="9">
        <f t="shared" si="238"/>
        <v>1540500</v>
      </c>
      <c r="AJ231" s="9">
        <f t="shared" si="238"/>
        <v>1540500</v>
      </c>
      <c r="AK231" s="9">
        <f t="shared" si="238"/>
        <v>1540500</v>
      </c>
      <c r="AL231" s="9">
        <f>AVERAGE(AL48:AO48)</f>
        <v>2369750</v>
      </c>
      <c r="AM231" s="9">
        <f t="shared" si="239"/>
        <v>2369750</v>
      </c>
      <c r="AN231" s="9">
        <f t="shared" si="239"/>
        <v>2369750</v>
      </c>
      <c r="AO231" s="9">
        <f t="shared" si="239"/>
        <v>2369750</v>
      </c>
      <c r="AP231" s="9">
        <f>AVERAGE(AP48:AS48)</f>
        <v>2821750</v>
      </c>
      <c r="AQ231" s="9">
        <f t="shared" si="240"/>
        <v>2821750</v>
      </c>
      <c r="AR231" s="9">
        <f t="shared" si="240"/>
        <v>2821750</v>
      </c>
      <c r="AS231" s="9">
        <f t="shared" si="240"/>
        <v>2821750</v>
      </c>
      <c r="AT231" s="9">
        <f>AVERAGE(AT48:AW48)</f>
        <v>2600500</v>
      </c>
      <c r="AU231" s="9">
        <f t="shared" si="241"/>
        <v>2600500</v>
      </c>
      <c r="AV231" s="9">
        <f t="shared" si="241"/>
        <v>2600500</v>
      </c>
      <c r="AW231" s="9">
        <f t="shared" si="241"/>
        <v>2600500</v>
      </c>
      <c r="AX231" s="9">
        <f>AVERAGE(AX48:BA48)</f>
        <v>2836000</v>
      </c>
      <c r="AY231" s="9">
        <f t="shared" si="242"/>
        <v>2836000</v>
      </c>
      <c r="AZ231" s="9">
        <f t="shared" si="242"/>
        <v>2836000</v>
      </c>
      <c r="BA231" s="9">
        <f t="shared" si="242"/>
        <v>2836000</v>
      </c>
      <c r="BB231" s="9">
        <f>AVERAGE(BB48:BE48)</f>
        <v>2717250</v>
      </c>
      <c r="BC231" s="9">
        <f t="shared" si="243"/>
        <v>2717250</v>
      </c>
      <c r="BD231" s="9">
        <f t="shared" si="243"/>
        <v>2717250</v>
      </c>
      <c r="BE231" s="9">
        <f t="shared" si="243"/>
        <v>2717250</v>
      </c>
      <c r="BF231" s="9">
        <f>AVERAGE(BF48:BI48)</f>
        <v>2845500</v>
      </c>
      <c r="BG231" s="9">
        <f t="shared" si="244"/>
        <v>2845500</v>
      </c>
      <c r="BH231" s="9">
        <f t="shared" si="244"/>
        <v>2845500</v>
      </c>
      <c r="BI231" s="9">
        <f t="shared" si="244"/>
        <v>2845500</v>
      </c>
      <c r="BJ231" s="31">
        <f>AVERAGE(BJ48:BM48)</f>
        <v>2967000</v>
      </c>
      <c r="BK231" s="76">
        <f t="shared" si="245"/>
        <v>2967000</v>
      </c>
      <c r="BL231" s="9">
        <f t="shared" si="245"/>
        <v>2967000</v>
      </c>
      <c r="BM231" s="9">
        <f t="shared" si="245"/>
        <v>2967000</v>
      </c>
      <c r="BN231" s="31">
        <f>AVERAGE(BN48:BQ48)</f>
        <v>3331666.6666666665</v>
      </c>
      <c r="BO231" s="31">
        <f t="shared" ref="BO231:BP231" si="265">BN231</f>
        <v>3331666.6666666665</v>
      </c>
      <c r="BP231" s="31">
        <f t="shared" si="265"/>
        <v>3331666.6666666665</v>
      </c>
      <c r="BQ231" s="9"/>
    </row>
    <row r="232" spans="3:69" x14ac:dyDescent="0.25">
      <c r="C232" s="68"/>
      <c r="D232" s="3" t="s">
        <v>16</v>
      </c>
      <c r="F232" s="9">
        <f>AVERAGE(F49:I49)</f>
        <v>413.5</v>
      </c>
      <c r="G232" s="9">
        <f t="shared" si="231"/>
        <v>413.5</v>
      </c>
      <c r="H232" s="9">
        <f t="shared" si="231"/>
        <v>413.5</v>
      </c>
      <c r="I232" s="9">
        <f t="shared" si="231"/>
        <v>413.5</v>
      </c>
      <c r="J232" s="9">
        <f>AVERAGE(J49:M49)</f>
        <v>471</v>
      </c>
      <c r="K232" s="9">
        <f t="shared" si="232"/>
        <v>471</v>
      </c>
      <c r="L232" s="9">
        <f t="shared" si="232"/>
        <v>471</v>
      </c>
      <c r="M232" s="9">
        <f t="shared" si="232"/>
        <v>471</v>
      </c>
      <c r="N232" s="9">
        <f>AVERAGE(N49:Q49)</f>
        <v>359</v>
      </c>
      <c r="O232" s="9">
        <f t="shared" si="233"/>
        <v>359</v>
      </c>
      <c r="P232" s="9">
        <f t="shared" si="233"/>
        <v>359</v>
      </c>
      <c r="Q232" s="9">
        <f t="shared" si="233"/>
        <v>359</v>
      </c>
      <c r="R232" s="9">
        <f>AVERAGE(R49:U49)</f>
        <v>314.5</v>
      </c>
      <c r="S232" s="9">
        <f t="shared" si="234"/>
        <v>314.5</v>
      </c>
      <c r="T232" s="9">
        <f t="shared" si="234"/>
        <v>314.5</v>
      </c>
      <c r="U232" s="9">
        <f t="shared" si="234"/>
        <v>314.5</v>
      </c>
      <c r="V232" s="9">
        <f>AVERAGE(V49:Y49)</f>
        <v>342.75</v>
      </c>
      <c r="W232" s="9">
        <f t="shared" si="235"/>
        <v>342.75</v>
      </c>
      <c r="X232" s="9">
        <f t="shared" si="235"/>
        <v>342.75</v>
      </c>
      <c r="Y232" s="9">
        <f t="shared" si="235"/>
        <v>342.75</v>
      </c>
      <c r="Z232" s="9">
        <f>AVERAGE(Z49:AC49)</f>
        <v>362.25</v>
      </c>
      <c r="AA232" s="9">
        <f t="shared" si="236"/>
        <v>362.25</v>
      </c>
      <c r="AB232" s="9">
        <f t="shared" si="236"/>
        <v>362.25</v>
      </c>
      <c r="AC232" s="9">
        <f t="shared" si="236"/>
        <v>362.25</v>
      </c>
      <c r="AD232" s="9">
        <f>AVERAGE(AD49:AG49)</f>
        <v>340.5</v>
      </c>
      <c r="AE232" s="9">
        <f t="shared" si="237"/>
        <v>340.5</v>
      </c>
      <c r="AF232" s="9">
        <f t="shared" si="237"/>
        <v>340.5</v>
      </c>
      <c r="AG232" s="9">
        <f t="shared" si="237"/>
        <v>340.5</v>
      </c>
      <c r="AH232" s="9">
        <f>AVERAGE(AH49:AK49)</f>
        <v>199.25</v>
      </c>
      <c r="AI232" s="9">
        <f t="shared" si="238"/>
        <v>199.25</v>
      </c>
      <c r="AJ232" s="9">
        <f t="shared" si="238"/>
        <v>199.25</v>
      </c>
      <c r="AK232" s="9">
        <f t="shared" si="238"/>
        <v>199.25</v>
      </c>
      <c r="AL232" s="9">
        <f>AVERAGE(AL49:AO49)</f>
        <v>313.75</v>
      </c>
      <c r="AM232" s="9">
        <f t="shared" si="239"/>
        <v>313.75</v>
      </c>
      <c r="AN232" s="9">
        <f t="shared" si="239"/>
        <v>313.75</v>
      </c>
      <c r="AO232" s="9">
        <f t="shared" si="239"/>
        <v>313.75</v>
      </c>
      <c r="AP232" s="9">
        <f>AVERAGE(AP49:AS49)</f>
        <v>358.25</v>
      </c>
      <c r="AQ232" s="9">
        <f t="shared" si="240"/>
        <v>358.25</v>
      </c>
      <c r="AR232" s="9">
        <f t="shared" si="240"/>
        <v>358.25</v>
      </c>
      <c r="AS232" s="9">
        <f t="shared" si="240"/>
        <v>358.25</v>
      </c>
      <c r="AT232" s="9">
        <f>AVERAGE(AT49:AW49)</f>
        <v>336.25</v>
      </c>
      <c r="AU232" s="9">
        <f t="shared" si="241"/>
        <v>336.25</v>
      </c>
      <c r="AV232" s="9">
        <f t="shared" si="241"/>
        <v>336.25</v>
      </c>
      <c r="AW232" s="9">
        <f t="shared" si="241"/>
        <v>336.25</v>
      </c>
      <c r="AX232" s="9">
        <f>AVERAGE(AX49:BA49)</f>
        <v>377.25</v>
      </c>
      <c r="AY232" s="9">
        <f t="shared" si="242"/>
        <v>377.25</v>
      </c>
      <c r="AZ232" s="9">
        <f t="shared" si="242"/>
        <v>377.25</v>
      </c>
      <c r="BA232" s="9">
        <f t="shared" si="242"/>
        <v>377.25</v>
      </c>
      <c r="BB232" s="9">
        <f>AVERAGE(BB49:BE49)</f>
        <v>337.75</v>
      </c>
      <c r="BC232" s="9">
        <f t="shared" si="243"/>
        <v>337.75</v>
      </c>
      <c r="BD232" s="9">
        <f t="shared" si="243"/>
        <v>337.75</v>
      </c>
      <c r="BE232" s="9">
        <f t="shared" si="243"/>
        <v>337.75</v>
      </c>
      <c r="BF232" s="9">
        <f>AVERAGE(BF49:BI49)</f>
        <v>365.25</v>
      </c>
      <c r="BG232" s="9">
        <f t="shared" si="244"/>
        <v>365.25</v>
      </c>
      <c r="BH232" s="9">
        <f t="shared" si="244"/>
        <v>365.25</v>
      </c>
      <c r="BI232" s="9">
        <f t="shared" si="244"/>
        <v>365.25</v>
      </c>
      <c r="BJ232" s="31">
        <f>AVERAGE(BJ49:BM49)</f>
        <v>395</v>
      </c>
      <c r="BK232" s="76">
        <f t="shared" si="245"/>
        <v>395</v>
      </c>
      <c r="BL232" s="9">
        <f t="shared" si="245"/>
        <v>395</v>
      </c>
      <c r="BM232" s="9">
        <f t="shared" si="245"/>
        <v>395</v>
      </c>
      <c r="BN232" s="31">
        <f>AVERAGE(BN49:BQ49)</f>
        <v>470</v>
      </c>
      <c r="BO232" s="31">
        <f t="shared" ref="BO232:BP232" si="266">BN232</f>
        <v>470</v>
      </c>
      <c r="BP232" s="31">
        <f t="shared" si="266"/>
        <v>470</v>
      </c>
      <c r="BQ232" s="9"/>
    </row>
    <row r="233" spans="3:69" x14ac:dyDescent="0.25">
      <c r="C233" s="3" t="s">
        <v>32</v>
      </c>
      <c r="D233" s="3" t="s">
        <v>14</v>
      </c>
      <c r="F233" s="9">
        <f>AVERAGE(F52:I52)</f>
        <v>17747750</v>
      </c>
      <c r="G233" s="9">
        <f t="shared" si="231"/>
        <v>17747750</v>
      </c>
      <c r="H233" s="9">
        <f t="shared" si="231"/>
        <v>17747750</v>
      </c>
      <c r="I233" s="9">
        <f t="shared" si="231"/>
        <v>17747750</v>
      </c>
      <c r="J233" s="9">
        <f>AVERAGE(J52:M52)</f>
        <v>16854250</v>
      </c>
      <c r="K233" s="9">
        <f t="shared" si="232"/>
        <v>16854250</v>
      </c>
      <c r="L233" s="9">
        <f t="shared" si="232"/>
        <v>16854250</v>
      </c>
      <c r="M233" s="9">
        <f t="shared" si="232"/>
        <v>16854250</v>
      </c>
      <c r="N233" s="9">
        <f>AVERAGE(N52:Q52)</f>
        <v>22276000</v>
      </c>
      <c r="O233" s="9">
        <f t="shared" si="233"/>
        <v>22276000</v>
      </c>
      <c r="P233" s="9">
        <f t="shared" si="233"/>
        <v>22276000</v>
      </c>
      <c r="Q233" s="9">
        <f t="shared" si="233"/>
        <v>22276000</v>
      </c>
      <c r="R233" s="9">
        <f>AVERAGE(R52:U52)</f>
        <v>26430250</v>
      </c>
      <c r="S233" s="9">
        <f t="shared" si="234"/>
        <v>26430250</v>
      </c>
      <c r="T233" s="9">
        <f t="shared" si="234"/>
        <v>26430250</v>
      </c>
      <c r="U233" s="9">
        <f t="shared" si="234"/>
        <v>26430250</v>
      </c>
      <c r="V233" s="9">
        <f>AVERAGE(V52:Y52)</f>
        <v>25269000</v>
      </c>
      <c r="W233" s="9">
        <f t="shared" si="235"/>
        <v>25269000</v>
      </c>
      <c r="X233" s="9">
        <f t="shared" si="235"/>
        <v>25269000</v>
      </c>
      <c r="Y233" s="9">
        <f t="shared" si="235"/>
        <v>25269000</v>
      </c>
      <c r="Z233" s="9">
        <f>AVERAGE(Z52:AC52)</f>
        <v>29233000</v>
      </c>
      <c r="AA233" s="9">
        <f t="shared" si="236"/>
        <v>29233000</v>
      </c>
      <c r="AB233" s="9">
        <f t="shared" si="236"/>
        <v>29233000</v>
      </c>
      <c r="AC233" s="9">
        <f t="shared" si="236"/>
        <v>29233000</v>
      </c>
      <c r="AD233" s="9">
        <f>AVERAGE(AD52:AG52)</f>
        <v>28968500</v>
      </c>
      <c r="AE233" s="9">
        <f t="shared" si="237"/>
        <v>28968500</v>
      </c>
      <c r="AF233" s="9">
        <f t="shared" si="237"/>
        <v>28968500</v>
      </c>
      <c r="AG233" s="9">
        <f t="shared" si="237"/>
        <v>28968500</v>
      </c>
      <c r="AH233" s="9">
        <f>AVERAGE(AH52:AK52)</f>
        <v>22491500</v>
      </c>
      <c r="AI233" s="9">
        <f t="shared" si="238"/>
        <v>22491500</v>
      </c>
      <c r="AJ233" s="9">
        <f t="shared" si="238"/>
        <v>22491500</v>
      </c>
      <c r="AK233" s="9">
        <f t="shared" si="238"/>
        <v>22491500</v>
      </c>
      <c r="AL233" s="9">
        <f>AVERAGE(AL52:AO52)</f>
        <v>31452500</v>
      </c>
      <c r="AM233" s="9">
        <f t="shared" si="239"/>
        <v>31452500</v>
      </c>
      <c r="AN233" s="9">
        <f t="shared" si="239"/>
        <v>31452500</v>
      </c>
      <c r="AO233" s="9">
        <f t="shared" si="239"/>
        <v>31452500</v>
      </c>
      <c r="AP233" s="9">
        <f>AVERAGE(AP52:AS52)</f>
        <v>34972500</v>
      </c>
      <c r="AQ233" s="9">
        <f t="shared" si="240"/>
        <v>34972500</v>
      </c>
      <c r="AR233" s="9">
        <f t="shared" si="240"/>
        <v>34972500</v>
      </c>
      <c r="AS233" s="9">
        <f t="shared" si="240"/>
        <v>34972500</v>
      </c>
      <c r="AT233" s="9">
        <f>AVERAGE(AT52:AW52)</f>
        <v>31288750</v>
      </c>
      <c r="AU233" s="9">
        <f t="shared" si="241"/>
        <v>31288750</v>
      </c>
      <c r="AV233" s="9">
        <f t="shared" si="241"/>
        <v>31288750</v>
      </c>
      <c r="AW233" s="9">
        <f t="shared" si="241"/>
        <v>31288750</v>
      </c>
      <c r="AX233" s="9">
        <f>AVERAGE(AX52:BA52)</f>
        <v>31185250</v>
      </c>
      <c r="AY233" s="9">
        <f t="shared" si="242"/>
        <v>31185250</v>
      </c>
      <c r="AZ233" s="9">
        <f t="shared" si="242"/>
        <v>31185250</v>
      </c>
      <c r="BA233" s="9">
        <f t="shared" si="242"/>
        <v>31185250</v>
      </c>
      <c r="BB233" s="9">
        <f>AVERAGE(BB52:BE52)</f>
        <v>34512250</v>
      </c>
      <c r="BC233" s="9">
        <f t="shared" si="243"/>
        <v>34512250</v>
      </c>
      <c r="BD233" s="9">
        <f t="shared" si="243"/>
        <v>34512250</v>
      </c>
      <c r="BE233" s="9">
        <f t="shared" si="243"/>
        <v>34512250</v>
      </c>
      <c r="BF233" s="9">
        <f>AVERAGE(BF52:BI52)</f>
        <v>34985000</v>
      </c>
      <c r="BG233" s="9">
        <f t="shared" si="244"/>
        <v>34985000</v>
      </c>
      <c r="BH233" s="9">
        <f t="shared" si="244"/>
        <v>34985000</v>
      </c>
      <c r="BI233" s="9">
        <f t="shared" si="244"/>
        <v>34985000</v>
      </c>
      <c r="BJ233" s="31">
        <f>AVERAGE(BJ52:BM52)</f>
        <v>32710500</v>
      </c>
      <c r="BK233" s="76">
        <f t="shared" si="245"/>
        <v>32710500</v>
      </c>
      <c r="BL233" s="9">
        <f t="shared" si="245"/>
        <v>32710500</v>
      </c>
      <c r="BM233" s="9">
        <f t="shared" si="245"/>
        <v>32710500</v>
      </c>
      <c r="BN233" s="31">
        <f>AVERAGE(BN52:BQ52)</f>
        <v>37144000</v>
      </c>
      <c r="BO233" s="31">
        <f t="shared" ref="BO233:BP233" si="267">BN233</f>
        <v>37144000</v>
      </c>
      <c r="BP233" s="31">
        <f t="shared" si="267"/>
        <v>37144000</v>
      </c>
      <c r="BQ233" s="9"/>
    </row>
    <row r="234" spans="3:69" x14ac:dyDescent="0.25">
      <c r="C234" s="68"/>
      <c r="D234" s="3" t="s">
        <v>16</v>
      </c>
      <c r="F234" s="9">
        <f>AVERAGE(F53:I53)</f>
        <v>7403</v>
      </c>
      <c r="G234" s="9">
        <f t="shared" si="231"/>
        <v>7403</v>
      </c>
      <c r="H234" s="9">
        <f t="shared" si="231"/>
        <v>7403</v>
      </c>
      <c r="I234" s="9">
        <f t="shared" si="231"/>
        <v>7403</v>
      </c>
      <c r="J234" s="9">
        <f>AVERAGE(J53:M53)</f>
        <v>6359.75</v>
      </c>
      <c r="K234" s="9">
        <f t="shared" si="232"/>
        <v>6359.75</v>
      </c>
      <c r="L234" s="9">
        <f t="shared" si="232"/>
        <v>6359.75</v>
      </c>
      <c r="M234" s="9">
        <f t="shared" si="232"/>
        <v>6359.75</v>
      </c>
      <c r="N234" s="9">
        <f>AVERAGE(N53:Q53)</f>
        <v>12758.5</v>
      </c>
      <c r="O234" s="9">
        <f t="shared" si="233"/>
        <v>12758.5</v>
      </c>
      <c r="P234" s="9">
        <f t="shared" si="233"/>
        <v>12758.5</v>
      </c>
      <c r="Q234" s="9">
        <f t="shared" si="233"/>
        <v>12758.5</v>
      </c>
      <c r="R234" s="9">
        <f>AVERAGE(R53:U53)</f>
        <v>14350</v>
      </c>
      <c r="S234" s="9">
        <f t="shared" si="234"/>
        <v>14350</v>
      </c>
      <c r="T234" s="9">
        <f t="shared" si="234"/>
        <v>14350</v>
      </c>
      <c r="U234" s="9">
        <f t="shared" si="234"/>
        <v>14350</v>
      </c>
      <c r="V234" s="9">
        <f>AVERAGE(V53:Y53)</f>
        <v>15494.75</v>
      </c>
      <c r="W234" s="9">
        <f t="shared" si="235"/>
        <v>15494.75</v>
      </c>
      <c r="X234" s="9">
        <f t="shared" si="235"/>
        <v>15494.75</v>
      </c>
      <c r="Y234" s="9">
        <f t="shared" si="235"/>
        <v>15494.75</v>
      </c>
      <c r="Z234" s="9">
        <f>AVERAGE(Z53:AC53)</f>
        <v>18099.5</v>
      </c>
      <c r="AA234" s="9">
        <f t="shared" si="236"/>
        <v>18099.5</v>
      </c>
      <c r="AB234" s="9">
        <f t="shared" si="236"/>
        <v>18099.5</v>
      </c>
      <c r="AC234" s="9">
        <f t="shared" si="236"/>
        <v>18099.5</v>
      </c>
      <c r="AD234" s="9">
        <f>AVERAGE(AD53:AG53)</f>
        <v>17495</v>
      </c>
      <c r="AE234" s="9">
        <f t="shared" si="237"/>
        <v>17495</v>
      </c>
      <c r="AF234" s="9">
        <f t="shared" si="237"/>
        <v>17495</v>
      </c>
      <c r="AG234" s="9">
        <f t="shared" si="237"/>
        <v>17495</v>
      </c>
      <c r="AH234" s="9">
        <f>AVERAGE(AH53:AK53)</f>
        <v>10443.75</v>
      </c>
      <c r="AI234" s="9">
        <f t="shared" si="238"/>
        <v>10443.75</v>
      </c>
      <c r="AJ234" s="9">
        <f t="shared" si="238"/>
        <v>10443.75</v>
      </c>
      <c r="AK234" s="9">
        <f t="shared" si="238"/>
        <v>10443.75</v>
      </c>
      <c r="AL234" s="9">
        <f>AVERAGE(AL53:AO53)</f>
        <v>14477.25</v>
      </c>
      <c r="AM234" s="9">
        <f t="shared" si="239"/>
        <v>14477.25</v>
      </c>
      <c r="AN234" s="9">
        <f t="shared" si="239"/>
        <v>14477.25</v>
      </c>
      <c r="AO234" s="9">
        <f t="shared" si="239"/>
        <v>14477.25</v>
      </c>
      <c r="AP234" s="9">
        <f>AVERAGE(AP53:AS53)</f>
        <v>17065.25</v>
      </c>
      <c r="AQ234" s="9">
        <f t="shared" si="240"/>
        <v>17065.25</v>
      </c>
      <c r="AR234" s="9">
        <f t="shared" si="240"/>
        <v>17065.25</v>
      </c>
      <c r="AS234" s="9">
        <f t="shared" si="240"/>
        <v>17065.25</v>
      </c>
      <c r="AT234" s="9">
        <f>AVERAGE(AT53:AW53)</f>
        <v>13407.5</v>
      </c>
      <c r="AU234" s="9">
        <f t="shared" si="241"/>
        <v>13407.5</v>
      </c>
      <c r="AV234" s="9">
        <f t="shared" si="241"/>
        <v>13407.5</v>
      </c>
      <c r="AW234" s="9">
        <f t="shared" si="241"/>
        <v>13407.5</v>
      </c>
      <c r="AX234" s="9">
        <f>AVERAGE(AX53:BA53)</f>
        <v>13129.25</v>
      </c>
      <c r="AY234" s="9">
        <f t="shared" si="242"/>
        <v>13129.25</v>
      </c>
      <c r="AZ234" s="9">
        <f t="shared" si="242"/>
        <v>13129.25</v>
      </c>
      <c r="BA234" s="9">
        <f t="shared" si="242"/>
        <v>13129.25</v>
      </c>
      <c r="BB234" s="9">
        <f>AVERAGE(BB53:BE53)</f>
        <v>14189.5</v>
      </c>
      <c r="BC234" s="9">
        <f t="shared" si="243"/>
        <v>14189.5</v>
      </c>
      <c r="BD234" s="9">
        <f t="shared" si="243"/>
        <v>14189.5</v>
      </c>
      <c r="BE234" s="9">
        <f t="shared" si="243"/>
        <v>14189.5</v>
      </c>
      <c r="BF234" s="9">
        <f>AVERAGE(BF53:BI53)</f>
        <v>14405</v>
      </c>
      <c r="BG234" s="9">
        <f t="shared" si="244"/>
        <v>14405</v>
      </c>
      <c r="BH234" s="9">
        <f t="shared" si="244"/>
        <v>14405</v>
      </c>
      <c r="BI234" s="9">
        <f t="shared" si="244"/>
        <v>14405</v>
      </c>
      <c r="BJ234" s="31">
        <f>AVERAGE(BJ53:BM53)</f>
        <v>12456.5</v>
      </c>
      <c r="BK234" s="76">
        <f t="shared" si="245"/>
        <v>12456.5</v>
      </c>
      <c r="BL234" s="9">
        <f t="shared" si="245"/>
        <v>12456.5</v>
      </c>
      <c r="BM234" s="9">
        <f t="shared" si="245"/>
        <v>12456.5</v>
      </c>
      <c r="BN234" s="31">
        <f>AVERAGE(BN53:BQ53)</f>
        <v>15397.333333333334</v>
      </c>
      <c r="BO234" s="31">
        <f t="shared" ref="BO234:BP234" si="268">BN234</f>
        <v>15397.333333333334</v>
      </c>
      <c r="BP234" s="31">
        <f t="shared" si="268"/>
        <v>15397.333333333334</v>
      </c>
      <c r="BQ234" s="9"/>
    </row>
    <row r="235" spans="3:69" x14ac:dyDescent="0.25">
      <c r="C235" s="3" t="s">
        <v>33</v>
      </c>
      <c r="D235" s="3" t="s">
        <v>14</v>
      </c>
      <c r="F235" s="9">
        <f>AVERAGE(F56:I56)</f>
        <v>20239250</v>
      </c>
      <c r="G235" s="9">
        <f t="shared" ref="G235:I236" si="269">F235</f>
        <v>20239250</v>
      </c>
      <c r="H235" s="9">
        <f t="shared" si="269"/>
        <v>20239250</v>
      </c>
      <c r="I235" s="9">
        <f t="shared" si="269"/>
        <v>20239250</v>
      </c>
      <c r="J235" s="9">
        <f>AVERAGE(J56:M56)</f>
        <v>20566000</v>
      </c>
      <c r="K235" s="9">
        <f t="shared" ref="K235:M236" si="270">J235</f>
        <v>20566000</v>
      </c>
      <c r="L235" s="9">
        <f t="shared" si="270"/>
        <v>20566000</v>
      </c>
      <c r="M235" s="9">
        <f t="shared" si="270"/>
        <v>20566000</v>
      </c>
      <c r="N235" s="9">
        <f>AVERAGE(N56:Q56)</f>
        <v>25070250</v>
      </c>
      <c r="O235" s="9">
        <f t="shared" ref="O235:Q236" si="271">N235</f>
        <v>25070250</v>
      </c>
      <c r="P235" s="9">
        <f t="shared" si="271"/>
        <v>25070250</v>
      </c>
      <c r="Q235" s="9">
        <f t="shared" si="271"/>
        <v>25070250</v>
      </c>
      <c r="R235" s="9">
        <f>AVERAGE(R56:U56)</f>
        <v>26386250</v>
      </c>
      <c r="S235" s="9">
        <f t="shared" ref="S235:U236" si="272">R235</f>
        <v>26386250</v>
      </c>
      <c r="T235" s="9">
        <f t="shared" si="272"/>
        <v>26386250</v>
      </c>
      <c r="U235" s="9">
        <f t="shared" si="272"/>
        <v>26386250</v>
      </c>
      <c r="V235" s="9">
        <f>AVERAGE(V56:Y56)</f>
        <v>28346500</v>
      </c>
      <c r="W235" s="9">
        <f t="shared" ref="W235:Y236" si="273">V235</f>
        <v>28346500</v>
      </c>
      <c r="X235" s="9">
        <f t="shared" si="273"/>
        <v>28346500</v>
      </c>
      <c r="Y235" s="9">
        <f t="shared" si="273"/>
        <v>28346500</v>
      </c>
      <c r="Z235" s="9">
        <f>AVERAGE(Z56:AC56)</f>
        <v>34429250</v>
      </c>
      <c r="AA235" s="9">
        <f t="shared" ref="AA235:AC236" si="274">Z235</f>
        <v>34429250</v>
      </c>
      <c r="AB235" s="9">
        <f t="shared" si="274"/>
        <v>34429250</v>
      </c>
      <c r="AC235" s="9">
        <f t="shared" si="274"/>
        <v>34429250</v>
      </c>
      <c r="AD235" s="9">
        <f>AVERAGE(AD56:AG56)</f>
        <v>34978000</v>
      </c>
      <c r="AE235" s="9">
        <f t="shared" ref="AE235:AG236" si="275">AD235</f>
        <v>34978000</v>
      </c>
      <c r="AF235" s="9">
        <f t="shared" si="275"/>
        <v>34978000</v>
      </c>
      <c r="AG235" s="9">
        <f t="shared" si="275"/>
        <v>34978000</v>
      </c>
      <c r="AH235" s="9">
        <f>AVERAGE(AH56:AK56)</f>
        <v>23594250</v>
      </c>
      <c r="AI235" s="9">
        <f t="shared" ref="AI235:AK236" si="276">AH235</f>
        <v>23594250</v>
      </c>
      <c r="AJ235" s="9">
        <f t="shared" si="276"/>
        <v>23594250</v>
      </c>
      <c r="AK235" s="9">
        <f t="shared" si="276"/>
        <v>23594250</v>
      </c>
      <c r="AL235" s="9">
        <f>AVERAGE(AL56:AO56)</f>
        <v>28913500</v>
      </c>
      <c r="AM235" s="9">
        <f t="shared" ref="AM235:AO236" si="277">AL235</f>
        <v>28913500</v>
      </c>
      <c r="AN235" s="9">
        <f t="shared" si="277"/>
        <v>28913500</v>
      </c>
      <c r="AO235" s="9">
        <f t="shared" si="277"/>
        <v>28913500</v>
      </c>
      <c r="AP235" s="9">
        <f>AVERAGE(AP56:AS56)</f>
        <v>36755250</v>
      </c>
      <c r="AQ235" s="9">
        <f t="shared" ref="AQ235:AS236" si="278">AP235</f>
        <v>36755250</v>
      </c>
      <c r="AR235" s="9">
        <f t="shared" si="278"/>
        <v>36755250</v>
      </c>
      <c r="AS235" s="9">
        <f t="shared" si="278"/>
        <v>36755250</v>
      </c>
      <c r="AT235" s="9">
        <f>AVERAGE(AT56:AW56)</f>
        <v>36550750</v>
      </c>
      <c r="AU235" s="9">
        <f t="shared" ref="AU235:AW236" si="279">AT235</f>
        <v>36550750</v>
      </c>
      <c r="AV235" s="9">
        <f t="shared" si="279"/>
        <v>36550750</v>
      </c>
      <c r="AW235" s="9">
        <f t="shared" si="279"/>
        <v>36550750</v>
      </c>
      <c r="AX235" s="9">
        <f>AVERAGE(AX56:BA56)</f>
        <v>39105250</v>
      </c>
      <c r="AY235" s="9">
        <f t="shared" ref="AY235:BA236" si="280">AX235</f>
        <v>39105250</v>
      </c>
      <c r="AZ235" s="9">
        <f t="shared" si="280"/>
        <v>39105250</v>
      </c>
      <c r="BA235" s="9">
        <f t="shared" si="280"/>
        <v>39105250</v>
      </c>
      <c r="BB235" s="9">
        <f>AVERAGE(BB56:BE56)</f>
        <v>38443250</v>
      </c>
      <c r="BC235" s="9">
        <f t="shared" ref="BC235:BE236" si="281">BB235</f>
        <v>38443250</v>
      </c>
      <c r="BD235" s="9">
        <f t="shared" si="281"/>
        <v>38443250</v>
      </c>
      <c r="BE235" s="9">
        <f t="shared" si="281"/>
        <v>38443250</v>
      </c>
      <c r="BF235" s="9">
        <f>AVERAGE(BF56:BI56)</f>
        <v>44824500</v>
      </c>
      <c r="BG235" s="9">
        <f t="shared" ref="BG235:BI236" si="282">BF235</f>
        <v>44824500</v>
      </c>
      <c r="BH235" s="9">
        <f t="shared" si="282"/>
        <v>44824500</v>
      </c>
      <c r="BI235" s="9">
        <f t="shared" si="282"/>
        <v>44824500</v>
      </c>
      <c r="BJ235" s="31">
        <f>AVERAGE(BJ56:BM56)</f>
        <v>44722750</v>
      </c>
      <c r="BK235" s="76">
        <f t="shared" ref="BK235:BM236" si="283">BJ235</f>
        <v>44722750</v>
      </c>
      <c r="BL235" s="9">
        <f t="shared" si="283"/>
        <v>44722750</v>
      </c>
      <c r="BM235" s="9">
        <f t="shared" si="283"/>
        <v>44722750</v>
      </c>
      <c r="BN235" s="31">
        <f>AVERAGE(BN56:BQ56)</f>
        <v>46960666.666666664</v>
      </c>
      <c r="BO235" s="31">
        <f t="shared" ref="BO235:BP235" si="284">BN235</f>
        <v>46960666.666666664</v>
      </c>
      <c r="BP235" s="31">
        <f t="shared" si="284"/>
        <v>46960666.666666664</v>
      </c>
      <c r="BQ235" s="9"/>
    </row>
    <row r="236" spans="3:69" x14ac:dyDescent="0.25">
      <c r="C236" s="68"/>
      <c r="D236" s="3" t="s">
        <v>16</v>
      </c>
      <c r="F236" s="9">
        <f>AVERAGE(F57:I57)</f>
        <v>3568.5</v>
      </c>
      <c r="G236" s="9">
        <f t="shared" si="269"/>
        <v>3568.5</v>
      </c>
      <c r="H236" s="9">
        <f t="shared" si="269"/>
        <v>3568.5</v>
      </c>
      <c r="I236" s="9">
        <f t="shared" si="269"/>
        <v>3568.5</v>
      </c>
      <c r="J236" s="9">
        <f>AVERAGE(J57:M57)</f>
        <v>3443.5</v>
      </c>
      <c r="K236" s="9">
        <f t="shared" si="270"/>
        <v>3443.5</v>
      </c>
      <c r="L236" s="9">
        <f t="shared" si="270"/>
        <v>3443.5</v>
      </c>
      <c r="M236" s="9">
        <f t="shared" si="270"/>
        <v>3443.5</v>
      </c>
      <c r="N236" s="9">
        <f>AVERAGE(N57:Q57)</f>
        <v>3427.5</v>
      </c>
      <c r="O236" s="9">
        <f t="shared" si="271"/>
        <v>3427.5</v>
      </c>
      <c r="P236" s="9">
        <f t="shared" si="271"/>
        <v>3427.5</v>
      </c>
      <c r="Q236" s="9">
        <f t="shared" si="271"/>
        <v>3427.5</v>
      </c>
      <c r="R236" s="9">
        <f>AVERAGE(R57:U57)</f>
        <v>3150.25</v>
      </c>
      <c r="S236" s="9">
        <f t="shared" si="272"/>
        <v>3150.25</v>
      </c>
      <c r="T236" s="9">
        <f t="shared" si="272"/>
        <v>3150.25</v>
      </c>
      <c r="U236" s="9">
        <f t="shared" si="272"/>
        <v>3150.25</v>
      </c>
      <c r="V236" s="9">
        <f>AVERAGE(V57:Y57)</f>
        <v>3257.75</v>
      </c>
      <c r="W236" s="9">
        <f t="shared" si="273"/>
        <v>3257.75</v>
      </c>
      <c r="X236" s="9">
        <f t="shared" si="273"/>
        <v>3257.75</v>
      </c>
      <c r="Y236" s="9">
        <f t="shared" si="273"/>
        <v>3257.75</v>
      </c>
      <c r="Z236" s="9">
        <f>AVERAGE(Z57:AC57)</f>
        <v>3704.5</v>
      </c>
      <c r="AA236" s="9">
        <f t="shared" si="274"/>
        <v>3704.5</v>
      </c>
      <c r="AB236" s="9">
        <f t="shared" si="274"/>
        <v>3704.5</v>
      </c>
      <c r="AC236" s="9">
        <f t="shared" si="274"/>
        <v>3704.5</v>
      </c>
      <c r="AD236" s="9">
        <f>AVERAGE(AD57:AG57)</f>
        <v>3698.5</v>
      </c>
      <c r="AE236" s="9">
        <f t="shared" si="275"/>
        <v>3698.5</v>
      </c>
      <c r="AF236" s="9">
        <f t="shared" si="275"/>
        <v>3698.5</v>
      </c>
      <c r="AG236" s="9">
        <f t="shared" si="275"/>
        <v>3698.5</v>
      </c>
      <c r="AH236" s="9">
        <f>AVERAGE(AH57:AK57)</f>
        <v>2445.75</v>
      </c>
      <c r="AI236" s="9">
        <f t="shared" si="276"/>
        <v>2445.75</v>
      </c>
      <c r="AJ236" s="9">
        <f t="shared" si="276"/>
        <v>2445.75</v>
      </c>
      <c r="AK236" s="9">
        <f t="shared" si="276"/>
        <v>2445.75</v>
      </c>
      <c r="AL236" s="9">
        <f>AVERAGE(AL57:AO57)</f>
        <v>2737</v>
      </c>
      <c r="AM236" s="9">
        <f t="shared" si="277"/>
        <v>2737</v>
      </c>
      <c r="AN236" s="9">
        <f t="shared" si="277"/>
        <v>2737</v>
      </c>
      <c r="AO236" s="9">
        <f t="shared" si="277"/>
        <v>2737</v>
      </c>
      <c r="AP236" s="9">
        <f>AVERAGE(AP57:AS57)</f>
        <v>2817.75</v>
      </c>
      <c r="AQ236" s="9">
        <f t="shared" si="278"/>
        <v>2817.75</v>
      </c>
      <c r="AR236" s="9">
        <f t="shared" si="278"/>
        <v>2817.75</v>
      </c>
      <c r="AS236" s="9">
        <f t="shared" si="278"/>
        <v>2817.75</v>
      </c>
      <c r="AT236" s="9">
        <f>AVERAGE(AT57:AW57)</f>
        <v>3017.75</v>
      </c>
      <c r="AU236" s="9">
        <f t="shared" si="279"/>
        <v>3017.75</v>
      </c>
      <c r="AV236" s="9">
        <f t="shared" si="279"/>
        <v>3017.75</v>
      </c>
      <c r="AW236" s="9">
        <f t="shared" si="279"/>
        <v>3017.75</v>
      </c>
      <c r="AX236" s="9">
        <f>AVERAGE(AX57:BA57)</f>
        <v>3290.75</v>
      </c>
      <c r="AY236" s="9">
        <f t="shared" si="280"/>
        <v>3290.75</v>
      </c>
      <c r="AZ236" s="9">
        <f t="shared" si="280"/>
        <v>3290.75</v>
      </c>
      <c r="BA236" s="9">
        <f t="shared" si="280"/>
        <v>3290.75</v>
      </c>
      <c r="BB236" s="9">
        <f>AVERAGE(BB57:BE57)</f>
        <v>3199</v>
      </c>
      <c r="BC236" s="9">
        <f t="shared" si="281"/>
        <v>3199</v>
      </c>
      <c r="BD236" s="9">
        <f t="shared" si="281"/>
        <v>3199</v>
      </c>
      <c r="BE236" s="9">
        <f t="shared" si="281"/>
        <v>3199</v>
      </c>
      <c r="BF236" s="9">
        <f>AVERAGE(BF57:BI57)</f>
        <v>3498.75</v>
      </c>
      <c r="BG236" s="9">
        <f t="shared" si="282"/>
        <v>3498.75</v>
      </c>
      <c r="BH236" s="9">
        <f t="shared" si="282"/>
        <v>3498.75</v>
      </c>
      <c r="BI236" s="9">
        <f t="shared" si="282"/>
        <v>3498.75</v>
      </c>
      <c r="BJ236" s="31">
        <f>AVERAGE(BJ57:BM57)</f>
        <v>3773</v>
      </c>
      <c r="BK236" s="76">
        <f t="shared" si="283"/>
        <v>3773</v>
      </c>
      <c r="BL236" s="9">
        <f t="shared" si="283"/>
        <v>3773</v>
      </c>
      <c r="BM236" s="9">
        <f t="shared" si="283"/>
        <v>3773</v>
      </c>
      <c r="BN236" s="31">
        <f>AVERAGE(BN57:BQ57)</f>
        <v>3985.3333333333335</v>
      </c>
      <c r="BO236" s="31">
        <f t="shared" ref="BO236:BP236" si="285">BN236</f>
        <v>3985.3333333333335</v>
      </c>
      <c r="BP236" s="31">
        <f t="shared" si="285"/>
        <v>3985.3333333333335</v>
      </c>
      <c r="BQ236" s="9"/>
    </row>
    <row r="237" spans="3:69" x14ac:dyDescent="0.25">
      <c r="C237" s="3" t="s">
        <v>34</v>
      </c>
      <c r="D237" s="3" t="s">
        <v>14</v>
      </c>
      <c r="F237" s="9">
        <f>AVERAGE(F60:I60)</f>
        <v>263671500</v>
      </c>
      <c r="G237" s="9">
        <f t="shared" ref="G237:I238" si="286">F237</f>
        <v>263671500</v>
      </c>
      <c r="H237" s="9">
        <f t="shared" si="286"/>
        <v>263671500</v>
      </c>
      <c r="I237" s="9">
        <f t="shared" si="286"/>
        <v>263671500</v>
      </c>
      <c r="J237" s="9">
        <f>AVERAGE(J60:M60)</f>
        <v>279462500</v>
      </c>
      <c r="K237" s="9">
        <f t="shared" ref="K237:M238" si="287">J237</f>
        <v>279462500</v>
      </c>
      <c r="L237" s="9">
        <f t="shared" si="287"/>
        <v>279462500</v>
      </c>
      <c r="M237" s="9">
        <f t="shared" si="287"/>
        <v>279462500</v>
      </c>
      <c r="N237" s="9">
        <f>AVERAGE(N60:Q60)</f>
        <v>340010500</v>
      </c>
      <c r="O237" s="9">
        <f t="shared" ref="O237:Q238" si="288">N237</f>
        <v>340010500</v>
      </c>
      <c r="P237" s="9">
        <f t="shared" si="288"/>
        <v>340010500</v>
      </c>
      <c r="Q237" s="9">
        <f t="shared" si="288"/>
        <v>340010500</v>
      </c>
      <c r="R237" s="9">
        <f>AVERAGE(R60:U60)</f>
        <v>389649250</v>
      </c>
      <c r="S237" s="9">
        <f t="shared" ref="S237:U238" si="289">R237</f>
        <v>389649250</v>
      </c>
      <c r="T237" s="9">
        <f t="shared" si="289"/>
        <v>389649250</v>
      </c>
      <c r="U237" s="9">
        <f t="shared" si="289"/>
        <v>389649250</v>
      </c>
      <c r="V237" s="9">
        <f>AVERAGE(V60:Y60)</f>
        <v>409063500</v>
      </c>
      <c r="W237" s="9">
        <f t="shared" ref="W237:Y238" si="290">V237</f>
        <v>409063500</v>
      </c>
      <c r="X237" s="9">
        <f t="shared" si="290"/>
        <v>409063500</v>
      </c>
      <c r="Y237" s="9">
        <f t="shared" si="290"/>
        <v>409063500</v>
      </c>
      <c r="Z237" s="9">
        <f>AVERAGE(Z60:AC60)</f>
        <v>458806250</v>
      </c>
      <c r="AA237" s="9">
        <f t="shared" ref="AA237:AC238" si="291">Z237</f>
        <v>458806250</v>
      </c>
      <c r="AB237" s="9">
        <f t="shared" si="291"/>
        <v>458806250</v>
      </c>
      <c r="AC237" s="9">
        <f t="shared" si="291"/>
        <v>458806250</v>
      </c>
      <c r="AD237" s="9">
        <f>AVERAGE(AD60:AG60)</f>
        <v>442936500</v>
      </c>
      <c r="AE237" s="9">
        <f t="shared" ref="AE237:AG238" si="292">AD237</f>
        <v>442936500</v>
      </c>
      <c r="AF237" s="9">
        <f t="shared" si="292"/>
        <v>442936500</v>
      </c>
      <c r="AG237" s="9">
        <f t="shared" si="292"/>
        <v>442936500</v>
      </c>
      <c r="AH237" s="9">
        <f>AVERAGE(AH60:AK60)</f>
        <v>246055000</v>
      </c>
      <c r="AI237" s="9">
        <f t="shared" ref="AI237:AK238" si="293">AH237</f>
        <v>246055000</v>
      </c>
      <c r="AJ237" s="9">
        <f t="shared" si="293"/>
        <v>246055000</v>
      </c>
      <c r="AK237" s="9">
        <f t="shared" si="293"/>
        <v>246055000</v>
      </c>
      <c r="AL237" s="9">
        <f>AVERAGE(AL60:AO60)</f>
        <v>384664500</v>
      </c>
      <c r="AM237" s="9">
        <f t="shared" ref="AM237:AO238" si="294">AL237</f>
        <v>384664500</v>
      </c>
      <c r="AN237" s="9">
        <f t="shared" si="294"/>
        <v>384664500</v>
      </c>
      <c r="AO237" s="9">
        <f t="shared" si="294"/>
        <v>384664500</v>
      </c>
      <c r="AP237" s="9">
        <f>AVERAGE(AP60:AS60)</f>
        <v>486272750</v>
      </c>
      <c r="AQ237" s="9">
        <f t="shared" ref="AQ237:AS238" si="295">AP237</f>
        <v>486272750</v>
      </c>
      <c r="AR237" s="9">
        <f t="shared" si="295"/>
        <v>486272750</v>
      </c>
      <c r="AS237" s="9">
        <f t="shared" si="295"/>
        <v>486272750</v>
      </c>
      <c r="AT237" s="9">
        <f>AVERAGE(AT60:AW60)</f>
        <v>457113750</v>
      </c>
      <c r="AU237" s="9">
        <f t="shared" ref="AU237:AW238" si="296">AT237</f>
        <v>457113750</v>
      </c>
      <c r="AV237" s="9">
        <f t="shared" si="296"/>
        <v>457113750</v>
      </c>
      <c r="AW237" s="9">
        <f t="shared" si="296"/>
        <v>457113750</v>
      </c>
      <c r="AX237" s="9">
        <f>AVERAGE(AX60:BA60)</f>
        <v>463668250</v>
      </c>
      <c r="AY237" s="9">
        <f t="shared" ref="AY237:BA238" si="297">AX237</f>
        <v>463668250</v>
      </c>
      <c r="AZ237" s="9">
        <f t="shared" si="297"/>
        <v>463668250</v>
      </c>
      <c r="BA237" s="9">
        <f t="shared" si="297"/>
        <v>463668250</v>
      </c>
      <c r="BB237" s="9">
        <f>AVERAGE(BB60:BE60)</f>
        <v>440615000</v>
      </c>
      <c r="BC237" s="9">
        <f t="shared" ref="BC237:BE238" si="298">BB237</f>
        <v>440615000</v>
      </c>
      <c r="BD237" s="9">
        <f t="shared" si="298"/>
        <v>440615000</v>
      </c>
      <c r="BE237" s="9">
        <f t="shared" si="298"/>
        <v>440615000</v>
      </c>
      <c r="BF237" s="9">
        <f>AVERAGE(BF60:BI60)</f>
        <v>453090500</v>
      </c>
      <c r="BG237" s="9">
        <f t="shared" ref="BG237:BI238" si="299">BF237</f>
        <v>453090500</v>
      </c>
      <c r="BH237" s="9">
        <f t="shared" si="299"/>
        <v>453090500</v>
      </c>
      <c r="BI237" s="9">
        <f t="shared" si="299"/>
        <v>453090500</v>
      </c>
      <c r="BJ237" s="31">
        <f>AVERAGE(BJ60:BM60)</f>
        <v>424812500</v>
      </c>
      <c r="BK237" s="76">
        <f t="shared" ref="BK237:BM238" si="300">BJ237</f>
        <v>424812500</v>
      </c>
      <c r="BL237" s="9">
        <f t="shared" si="300"/>
        <v>424812500</v>
      </c>
      <c r="BM237" s="9">
        <f t="shared" si="300"/>
        <v>424812500</v>
      </c>
      <c r="BN237" s="31">
        <f>AVERAGE(BN60:BQ60)</f>
        <v>443502000</v>
      </c>
      <c r="BO237" s="31">
        <f t="shared" ref="BO237:BP237" si="301">BN237</f>
        <v>443502000</v>
      </c>
      <c r="BP237" s="31">
        <f t="shared" si="301"/>
        <v>443502000</v>
      </c>
      <c r="BQ237" s="9"/>
    </row>
    <row r="238" spans="3:69" x14ac:dyDescent="0.25">
      <c r="C238" s="68"/>
      <c r="D238" s="3" t="s">
        <v>16</v>
      </c>
      <c r="F238" s="9">
        <f>AVERAGE(F61:I61)</f>
        <v>148987</v>
      </c>
      <c r="G238" s="9">
        <f t="shared" si="286"/>
        <v>148987</v>
      </c>
      <c r="H238" s="9">
        <f t="shared" si="286"/>
        <v>148987</v>
      </c>
      <c r="I238" s="9">
        <f t="shared" si="286"/>
        <v>148987</v>
      </c>
      <c r="J238" s="9">
        <f>AVERAGE(J61:M61)</f>
        <v>158824.5</v>
      </c>
      <c r="K238" s="9">
        <f t="shared" si="287"/>
        <v>158824.5</v>
      </c>
      <c r="L238" s="9">
        <f t="shared" si="287"/>
        <v>158824.5</v>
      </c>
      <c r="M238" s="9">
        <f t="shared" si="287"/>
        <v>158824.5</v>
      </c>
      <c r="N238" s="9">
        <f>AVERAGE(N61:Q61)</f>
        <v>186737.25</v>
      </c>
      <c r="O238" s="9">
        <f t="shared" si="288"/>
        <v>186737.25</v>
      </c>
      <c r="P238" s="9">
        <f t="shared" si="288"/>
        <v>186737.25</v>
      </c>
      <c r="Q238" s="9">
        <f t="shared" si="288"/>
        <v>186737.25</v>
      </c>
      <c r="R238" s="9">
        <f>AVERAGE(R61:U61)</f>
        <v>188641.75</v>
      </c>
      <c r="S238" s="9">
        <f t="shared" si="289"/>
        <v>188641.75</v>
      </c>
      <c r="T238" s="9">
        <f t="shared" si="289"/>
        <v>188641.75</v>
      </c>
      <c r="U238" s="9">
        <f t="shared" si="289"/>
        <v>188641.75</v>
      </c>
      <c r="V238" s="9">
        <f>AVERAGE(V61:Y61)</f>
        <v>194576</v>
      </c>
      <c r="W238" s="9">
        <f t="shared" si="290"/>
        <v>194576</v>
      </c>
      <c r="X238" s="9">
        <f t="shared" si="290"/>
        <v>194576</v>
      </c>
      <c r="Y238" s="9">
        <f t="shared" si="290"/>
        <v>194576</v>
      </c>
      <c r="Z238" s="9">
        <f>AVERAGE(Z61:AC61)</f>
        <v>236908.25</v>
      </c>
      <c r="AA238" s="9">
        <f t="shared" si="291"/>
        <v>236908.25</v>
      </c>
      <c r="AB238" s="9">
        <f t="shared" si="291"/>
        <v>236908.25</v>
      </c>
      <c r="AC238" s="9">
        <f t="shared" si="291"/>
        <v>236908.25</v>
      </c>
      <c r="AD238" s="9">
        <f>AVERAGE(AD61:AG61)</f>
        <v>226783</v>
      </c>
      <c r="AE238" s="9">
        <f t="shared" si="292"/>
        <v>226783</v>
      </c>
      <c r="AF238" s="9">
        <f t="shared" si="292"/>
        <v>226783</v>
      </c>
      <c r="AG238" s="9">
        <f t="shared" si="292"/>
        <v>226783</v>
      </c>
      <c r="AH238" s="9">
        <f>AVERAGE(AH61:AK61)</f>
        <v>125714.75</v>
      </c>
      <c r="AI238" s="9">
        <f t="shared" si="293"/>
        <v>125714.75</v>
      </c>
      <c r="AJ238" s="9">
        <f t="shared" si="293"/>
        <v>125714.75</v>
      </c>
      <c r="AK238" s="9">
        <f t="shared" si="293"/>
        <v>125714.75</v>
      </c>
      <c r="AL238" s="9">
        <f>AVERAGE(AL61:AO61)</f>
        <v>213542.75</v>
      </c>
      <c r="AM238" s="9">
        <f t="shared" si="294"/>
        <v>213542.75</v>
      </c>
      <c r="AN238" s="9">
        <f t="shared" si="294"/>
        <v>213542.75</v>
      </c>
      <c r="AO238" s="9">
        <f t="shared" si="294"/>
        <v>213542.75</v>
      </c>
      <c r="AP238" s="9">
        <f>AVERAGE(AP61:AS61)</f>
        <v>252203.5</v>
      </c>
      <c r="AQ238" s="9">
        <f t="shared" si="295"/>
        <v>252203.5</v>
      </c>
      <c r="AR238" s="9">
        <f t="shared" si="295"/>
        <v>252203.5</v>
      </c>
      <c r="AS238" s="9">
        <f t="shared" si="295"/>
        <v>252203.5</v>
      </c>
      <c r="AT238" s="9">
        <f>AVERAGE(AT61:AW61)</f>
        <v>237339.5</v>
      </c>
      <c r="AU238" s="9">
        <f t="shared" si="296"/>
        <v>237339.5</v>
      </c>
      <c r="AV238" s="9">
        <f t="shared" si="296"/>
        <v>237339.5</v>
      </c>
      <c r="AW238" s="9">
        <f t="shared" si="296"/>
        <v>237339.5</v>
      </c>
      <c r="AX238" s="9">
        <f>AVERAGE(AX61:BA61)</f>
        <v>252915.25</v>
      </c>
      <c r="AY238" s="9">
        <f t="shared" si="297"/>
        <v>252915.25</v>
      </c>
      <c r="AZ238" s="9">
        <f t="shared" si="297"/>
        <v>252915.25</v>
      </c>
      <c r="BA238" s="9">
        <f t="shared" si="297"/>
        <v>252915.25</v>
      </c>
      <c r="BB238" s="9">
        <f>AVERAGE(BB61:BE61)</f>
        <v>202673.25</v>
      </c>
      <c r="BC238" s="9">
        <f t="shared" si="298"/>
        <v>202673.25</v>
      </c>
      <c r="BD238" s="9">
        <f t="shared" si="298"/>
        <v>202673.25</v>
      </c>
      <c r="BE238" s="9">
        <f t="shared" si="298"/>
        <v>202673.25</v>
      </c>
      <c r="BF238" s="9">
        <f>AVERAGE(BF61:BI61)</f>
        <v>205424.25</v>
      </c>
      <c r="BG238" s="9">
        <f t="shared" si="299"/>
        <v>205424.25</v>
      </c>
      <c r="BH238" s="9">
        <f t="shared" si="299"/>
        <v>205424.25</v>
      </c>
      <c r="BI238" s="9">
        <f t="shared" si="299"/>
        <v>205424.25</v>
      </c>
      <c r="BJ238" s="31">
        <f>AVERAGE(BJ61:BM61)</f>
        <v>196038.25</v>
      </c>
      <c r="BK238" s="76">
        <f t="shared" si="300"/>
        <v>196038.25</v>
      </c>
      <c r="BL238" s="9">
        <f t="shared" si="300"/>
        <v>196038.25</v>
      </c>
      <c r="BM238" s="9">
        <f t="shared" si="300"/>
        <v>196038.25</v>
      </c>
      <c r="BN238" s="31">
        <f>AVERAGE(BN61:BQ61)</f>
        <v>205182.33333333334</v>
      </c>
      <c r="BO238" s="31">
        <f t="shared" ref="BO238:BP238" si="302">BN238</f>
        <v>205182.33333333334</v>
      </c>
      <c r="BP238" s="31">
        <f t="shared" si="302"/>
        <v>205182.33333333334</v>
      </c>
      <c r="BQ238" s="9"/>
    </row>
    <row r="239" spans="3:69" x14ac:dyDescent="0.25">
      <c r="C239" s="3" t="s">
        <v>35</v>
      </c>
      <c r="D239" s="3" t="s">
        <v>14</v>
      </c>
      <c r="BO239" s="31"/>
      <c r="BP239" s="31"/>
    </row>
    <row r="240" spans="3:69" x14ac:dyDescent="0.25">
      <c r="C240" s="68"/>
      <c r="D240" s="3" t="s">
        <v>16</v>
      </c>
      <c r="BO240" s="31"/>
      <c r="BP240" s="31"/>
    </row>
    <row r="241" spans="3:69" x14ac:dyDescent="0.25">
      <c r="C241" s="3" t="s">
        <v>37</v>
      </c>
      <c r="D241" s="3" t="s">
        <v>14</v>
      </c>
      <c r="BO241" s="31"/>
      <c r="BP241" s="31"/>
    </row>
    <row r="242" spans="3:69" x14ac:dyDescent="0.25">
      <c r="C242" s="68"/>
      <c r="D242" s="3" t="s">
        <v>16</v>
      </c>
      <c r="BO242" s="31"/>
      <c r="BP242" s="31"/>
    </row>
    <row r="243" spans="3:69" x14ac:dyDescent="0.25">
      <c r="C243" s="3" t="s">
        <v>38</v>
      </c>
      <c r="D243" s="3" t="s">
        <v>14</v>
      </c>
      <c r="F243" s="9">
        <f>AVERAGE(F72:I72)</f>
        <v>76494750</v>
      </c>
      <c r="G243" s="9">
        <f t="shared" ref="G243:G257" si="303">F243</f>
        <v>76494750</v>
      </c>
      <c r="H243" s="9">
        <f t="shared" ref="H243:I257" si="304">G243</f>
        <v>76494750</v>
      </c>
      <c r="I243" s="9">
        <f t="shared" si="304"/>
        <v>76494750</v>
      </c>
      <c r="J243" s="9">
        <f>AVERAGE(J72:M72)</f>
        <v>94348500</v>
      </c>
      <c r="K243" s="9">
        <f t="shared" ref="K243:K257" si="305">J243</f>
        <v>94348500</v>
      </c>
      <c r="L243" s="9">
        <f t="shared" ref="L243:M257" si="306">K243</f>
        <v>94348500</v>
      </c>
      <c r="M243" s="9">
        <f t="shared" si="306"/>
        <v>94348500</v>
      </c>
      <c r="N243" s="9">
        <f>AVERAGE(N72:Q72)</f>
        <v>103228750</v>
      </c>
      <c r="O243" s="9">
        <f t="shared" ref="O243:O257" si="307">N243</f>
        <v>103228750</v>
      </c>
      <c r="P243" s="9">
        <f t="shared" ref="P243:Q257" si="308">O243</f>
        <v>103228750</v>
      </c>
      <c r="Q243" s="9">
        <f t="shared" si="308"/>
        <v>103228750</v>
      </c>
      <c r="R243" s="9">
        <f>AVERAGE(R72:U72)</f>
        <v>121643500</v>
      </c>
      <c r="S243" s="9">
        <f t="shared" ref="S243:S257" si="309">R243</f>
        <v>121643500</v>
      </c>
      <c r="T243" s="9">
        <f t="shared" ref="T243:U257" si="310">S243</f>
        <v>121643500</v>
      </c>
      <c r="U243" s="9">
        <f t="shared" si="310"/>
        <v>121643500</v>
      </c>
      <c r="V243" s="9">
        <f>AVERAGE(V72:Y72)</f>
        <v>132313425</v>
      </c>
      <c r="W243" s="9">
        <f t="shared" ref="W243:W257" si="311">V243</f>
        <v>132313425</v>
      </c>
      <c r="X243" s="9">
        <f t="shared" ref="X243:Y257" si="312">W243</f>
        <v>132313425</v>
      </c>
      <c r="Y243" s="9">
        <f t="shared" si="312"/>
        <v>132313425</v>
      </c>
      <c r="Z243" s="9">
        <f>AVERAGE(Z72:AC72)</f>
        <v>155805250</v>
      </c>
      <c r="AA243" s="9">
        <f t="shared" ref="AA243:AA257" si="313">Z243</f>
        <v>155805250</v>
      </c>
      <c r="AB243" s="9">
        <f t="shared" ref="AB243:AC257" si="314">AA243</f>
        <v>155805250</v>
      </c>
      <c r="AC243" s="9">
        <f t="shared" si="314"/>
        <v>155805250</v>
      </c>
      <c r="AD243" s="9">
        <f>AVERAGE(AD72:AG72)</f>
        <v>153467250</v>
      </c>
      <c r="AE243" s="9">
        <f t="shared" ref="AE243:AE257" si="315">AD243</f>
        <v>153467250</v>
      </c>
      <c r="AF243" s="9">
        <f t="shared" ref="AF243:AG257" si="316">AE243</f>
        <v>153467250</v>
      </c>
      <c r="AG243" s="9">
        <f t="shared" si="316"/>
        <v>153467250</v>
      </c>
      <c r="AH243" s="9">
        <f>AVERAGE(AH72:AK72)</f>
        <v>99580750</v>
      </c>
      <c r="AI243" s="9">
        <f t="shared" ref="AI243:AI257" si="317">AH243</f>
        <v>99580750</v>
      </c>
      <c r="AJ243" s="9">
        <f t="shared" ref="AJ243:AK257" si="318">AI243</f>
        <v>99580750</v>
      </c>
      <c r="AK243" s="9">
        <f t="shared" si="318"/>
        <v>99580750</v>
      </c>
      <c r="AL243" s="9">
        <f>AVERAGE(AL72:AO72)</f>
        <v>140530500</v>
      </c>
      <c r="AM243" s="9">
        <f t="shared" ref="AM243:AM257" si="319">AL243</f>
        <v>140530500</v>
      </c>
      <c r="AN243" s="9">
        <f t="shared" ref="AN243:AO257" si="320">AM243</f>
        <v>140530500</v>
      </c>
      <c r="AO243" s="9">
        <f t="shared" si="320"/>
        <v>140530500</v>
      </c>
      <c r="AP243" s="9">
        <f>AVERAGE(AP72:AS72)</f>
        <v>167434500</v>
      </c>
      <c r="AQ243" s="9">
        <f t="shared" ref="AQ243:AQ257" si="321">AP243</f>
        <v>167434500</v>
      </c>
      <c r="AR243" s="9">
        <f t="shared" ref="AR243:AS257" si="322">AQ243</f>
        <v>167434500</v>
      </c>
      <c r="AS243" s="9">
        <f t="shared" si="322"/>
        <v>167434500</v>
      </c>
      <c r="AT243" s="9">
        <f>AVERAGE(AT72:AW72)</f>
        <v>155047250</v>
      </c>
      <c r="AU243" s="9">
        <f t="shared" ref="AU243:AU257" si="323">AT243</f>
        <v>155047250</v>
      </c>
      <c r="AV243" s="9">
        <f t="shared" ref="AV243:AW257" si="324">AU243</f>
        <v>155047250</v>
      </c>
      <c r="AW243" s="9">
        <f t="shared" si="324"/>
        <v>155047250</v>
      </c>
      <c r="AX243" s="9">
        <f>AVERAGE(AX72:BA72)</f>
        <v>159883750</v>
      </c>
      <c r="AY243" s="9">
        <f t="shared" ref="AY243:AY257" si="325">AX243</f>
        <v>159883750</v>
      </c>
      <c r="AZ243" s="9">
        <f t="shared" ref="AZ243:BA257" si="326">AY243</f>
        <v>159883750</v>
      </c>
      <c r="BA243" s="9">
        <f t="shared" si="326"/>
        <v>159883750</v>
      </c>
      <c r="BB243" s="9">
        <f>AVERAGE(BB72:BE72)</f>
        <v>165336750</v>
      </c>
      <c r="BC243" s="9">
        <f t="shared" ref="BC243:BC257" si="327">BB243</f>
        <v>165336750</v>
      </c>
      <c r="BD243" s="9">
        <f t="shared" ref="BD243:BE257" si="328">BC243</f>
        <v>165336750</v>
      </c>
      <c r="BE243" s="9">
        <f t="shared" si="328"/>
        <v>165336750</v>
      </c>
      <c r="BF243" s="9">
        <f>AVERAGE(BF72:BI72)</f>
        <v>139522500</v>
      </c>
      <c r="BG243" s="9">
        <f t="shared" ref="BG243:BG257" si="329">BF243</f>
        <v>139522500</v>
      </c>
      <c r="BH243" s="9">
        <f t="shared" ref="BH243:BI257" si="330">BG243</f>
        <v>139522500</v>
      </c>
      <c r="BI243" s="9">
        <f t="shared" si="330"/>
        <v>139522500</v>
      </c>
      <c r="BJ243" s="31">
        <f>AVERAGE(BJ72:BM72)</f>
        <v>146093750</v>
      </c>
      <c r="BK243" s="76">
        <f t="shared" ref="BK243:BK257" si="331">BJ243</f>
        <v>146093750</v>
      </c>
      <c r="BL243" s="9">
        <f t="shared" ref="BL243:BM257" si="332">BK243</f>
        <v>146093750</v>
      </c>
      <c r="BM243" s="9">
        <f t="shared" si="332"/>
        <v>146093750</v>
      </c>
      <c r="BN243" s="31">
        <f>AVERAGE(BN72:BQ72)</f>
        <v>159864333.33333334</v>
      </c>
      <c r="BO243" s="31">
        <f t="shared" ref="BO243:BP243" si="333">BN243</f>
        <v>159864333.33333334</v>
      </c>
      <c r="BP243" s="31">
        <f t="shared" si="333"/>
        <v>159864333.33333334</v>
      </c>
      <c r="BQ243" s="9"/>
    </row>
    <row r="244" spans="3:69" x14ac:dyDescent="0.25">
      <c r="C244" s="68"/>
      <c r="D244" s="3" t="s">
        <v>16</v>
      </c>
      <c r="F244" s="9">
        <f>AVERAGE(F73:I73)</f>
        <v>41753.25</v>
      </c>
      <c r="G244" s="9">
        <f t="shared" si="303"/>
        <v>41753.25</v>
      </c>
      <c r="H244" s="9">
        <f t="shared" si="304"/>
        <v>41753.25</v>
      </c>
      <c r="I244" s="9">
        <f t="shared" si="304"/>
        <v>41753.25</v>
      </c>
      <c r="J244" s="9">
        <f>AVERAGE(J73:M73)</f>
        <v>53489.5</v>
      </c>
      <c r="K244" s="9">
        <f t="shared" si="305"/>
        <v>53489.5</v>
      </c>
      <c r="L244" s="9">
        <f t="shared" si="306"/>
        <v>53489.5</v>
      </c>
      <c r="M244" s="9">
        <f t="shared" si="306"/>
        <v>53489.5</v>
      </c>
      <c r="N244" s="9">
        <f>AVERAGE(N73:Q73)</f>
        <v>57866.5</v>
      </c>
      <c r="O244" s="9">
        <f t="shared" si="307"/>
        <v>57866.5</v>
      </c>
      <c r="P244" s="9">
        <f t="shared" si="308"/>
        <v>57866.5</v>
      </c>
      <c r="Q244" s="9">
        <f t="shared" si="308"/>
        <v>57866.5</v>
      </c>
      <c r="R244" s="9">
        <f>AVERAGE(R73:U73)</f>
        <v>56013</v>
      </c>
      <c r="S244" s="9">
        <f t="shared" si="309"/>
        <v>56013</v>
      </c>
      <c r="T244" s="9">
        <f t="shared" si="310"/>
        <v>56013</v>
      </c>
      <c r="U244" s="9">
        <f t="shared" si="310"/>
        <v>56013</v>
      </c>
      <c r="V244" s="9">
        <f>AVERAGE(V73:Y73)</f>
        <v>60509.5</v>
      </c>
      <c r="W244" s="9">
        <f t="shared" si="311"/>
        <v>60509.5</v>
      </c>
      <c r="X244" s="9">
        <f t="shared" si="312"/>
        <v>60509.5</v>
      </c>
      <c r="Y244" s="9">
        <f t="shared" si="312"/>
        <v>60509.5</v>
      </c>
      <c r="Z244" s="9">
        <f>AVERAGE(Z73:AC73)</f>
        <v>68802.5</v>
      </c>
      <c r="AA244" s="9">
        <f t="shared" si="313"/>
        <v>68802.5</v>
      </c>
      <c r="AB244" s="9">
        <f t="shared" si="314"/>
        <v>68802.5</v>
      </c>
      <c r="AC244" s="9">
        <f t="shared" si="314"/>
        <v>68802.5</v>
      </c>
      <c r="AD244" s="9">
        <f>AVERAGE(AD73:AG73)</f>
        <v>62354.25</v>
      </c>
      <c r="AE244" s="9">
        <f t="shared" si="315"/>
        <v>62354.25</v>
      </c>
      <c r="AF244" s="9">
        <f t="shared" si="316"/>
        <v>62354.25</v>
      </c>
      <c r="AG244" s="9">
        <f t="shared" si="316"/>
        <v>62354.25</v>
      </c>
      <c r="AH244" s="9">
        <f>AVERAGE(AH73:AK73)</f>
        <v>40770.5</v>
      </c>
      <c r="AI244" s="9">
        <f t="shared" si="317"/>
        <v>40770.5</v>
      </c>
      <c r="AJ244" s="9">
        <f t="shared" si="318"/>
        <v>40770.5</v>
      </c>
      <c r="AK244" s="9">
        <f t="shared" si="318"/>
        <v>40770.5</v>
      </c>
      <c r="AL244" s="9">
        <f>AVERAGE(AL73:AO73)</f>
        <v>58639.75</v>
      </c>
      <c r="AM244" s="9">
        <f t="shared" si="319"/>
        <v>58639.75</v>
      </c>
      <c r="AN244" s="9">
        <f t="shared" si="320"/>
        <v>58639.75</v>
      </c>
      <c r="AO244" s="9">
        <f t="shared" si="320"/>
        <v>58639.75</v>
      </c>
      <c r="AP244" s="9">
        <f>AVERAGE(AP73:AS73)</f>
        <v>66046.75</v>
      </c>
      <c r="AQ244" s="9">
        <f t="shared" si="321"/>
        <v>66046.75</v>
      </c>
      <c r="AR244" s="9">
        <f t="shared" si="322"/>
        <v>66046.75</v>
      </c>
      <c r="AS244" s="9">
        <f t="shared" si="322"/>
        <v>66046.75</v>
      </c>
      <c r="AT244" s="9">
        <f>AVERAGE(AT73:AW73)</f>
        <v>61137.75</v>
      </c>
      <c r="AU244" s="9">
        <f t="shared" si="323"/>
        <v>61137.75</v>
      </c>
      <c r="AV244" s="9">
        <f t="shared" si="324"/>
        <v>61137.75</v>
      </c>
      <c r="AW244" s="9">
        <f t="shared" si="324"/>
        <v>61137.75</v>
      </c>
      <c r="AX244" s="9">
        <f>AVERAGE(AX73:BA73)</f>
        <v>65162.5</v>
      </c>
      <c r="AY244" s="9">
        <f t="shared" si="325"/>
        <v>65162.5</v>
      </c>
      <c r="AZ244" s="9">
        <f t="shared" si="326"/>
        <v>65162.5</v>
      </c>
      <c r="BA244" s="9">
        <f t="shared" si="326"/>
        <v>65162.5</v>
      </c>
      <c r="BB244" s="9">
        <f>AVERAGE(BB73:BE73)</f>
        <v>67697</v>
      </c>
      <c r="BC244" s="9">
        <f t="shared" si="327"/>
        <v>67697</v>
      </c>
      <c r="BD244" s="9">
        <f t="shared" si="328"/>
        <v>67697</v>
      </c>
      <c r="BE244" s="9">
        <f t="shared" si="328"/>
        <v>67697</v>
      </c>
      <c r="BF244" s="9">
        <f>AVERAGE(BF73:BI73)</f>
        <v>57319.5</v>
      </c>
      <c r="BG244" s="9">
        <f t="shared" si="329"/>
        <v>57319.5</v>
      </c>
      <c r="BH244" s="9">
        <f t="shared" si="330"/>
        <v>57319.5</v>
      </c>
      <c r="BI244" s="9">
        <f t="shared" si="330"/>
        <v>57319.5</v>
      </c>
      <c r="BJ244" s="31">
        <f>AVERAGE(BJ73:BM73)</f>
        <v>61775.75</v>
      </c>
      <c r="BK244" s="76">
        <f t="shared" si="331"/>
        <v>61775.75</v>
      </c>
      <c r="BL244" s="9">
        <f t="shared" si="332"/>
        <v>61775.75</v>
      </c>
      <c r="BM244" s="9">
        <f t="shared" si="332"/>
        <v>61775.75</v>
      </c>
      <c r="BN244" s="31">
        <f>AVERAGE(BN73:BQ73)</f>
        <v>64759.666666666664</v>
      </c>
      <c r="BO244" s="31">
        <f t="shared" ref="BO244:BP244" si="334">BN244</f>
        <v>64759.666666666664</v>
      </c>
      <c r="BP244" s="31">
        <f t="shared" si="334"/>
        <v>64759.666666666664</v>
      </c>
      <c r="BQ244" s="9"/>
    </row>
    <row r="245" spans="3:69" x14ac:dyDescent="0.25">
      <c r="C245" s="3" t="s">
        <v>64</v>
      </c>
      <c r="D245" s="3" t="s">
        <v>14</v>
      </c>
      <c r="F245" s="9">
        <f>AVERAGE(F76:I76)</f>
        <v>9276500</v>
      </c>
      <c r="G245" s="9">
        <f t="shared" si="303"/>
        <v>9276500</v>
      </c>
      <c r="H245" s="9">
        <f t="shared" si="304"/>
        <v>9276500</v>
      </c>
      <c r="I245" s="9">
        <f t="shared" si="304"/>
        <v>9276500</v>
      </c>
      <c r="J245" s="9">
        <f>AVERAGE(J76:M76)</f>
        <v>9122250</v>
      </c>
      <c r="K245" s="9">
        <f t="shared" si="305"/>
        <v>9122250</v>
      </c>
      <c r="L245" s="9">
        <f t="shared" si="306"/>
        <v>9122250</v>
      </c>
      <c r="M245" s="9">
        <f t="shared" si="306"/>
        <v>9122250</v>
      </c>
      <c r="N245" s="9">
        <f>AVERAGE(N76:Q76)</f>
        <v>10794750</v>
      </c>
      <c r="O245" s="9">
        <f t="shared" si="307"/>
        <v>10794750</v>
      </c>
      <c r="P245" s="9">
        <f t="shared" si="308"/>
        <v>10794750</v>
      </c>
      <c r="Q245" s="9">
        <f t="shared" si="308"/>
        <v>10794750</v>
      </c>
      <c r="R245" s="9">
        <f>AVERAGE(R76:U76)</f>
        <v>10795250</v>
      </c>
      <c r="S245" s="9">
        <f t="shared" si="309"/>
        <v>10795250</v>
      </c>
      <c r="T245" s="9">
        <f t="shared" si="310"/>
        <v>10795250</v>
      </c>
      <c r="U245" s="9">
        <f t="shared" si="310"/>
        <v>10795250</v>
      </c>
      <c r="V245" s="9">
        <f>AVERAGE(V76:Y76)</f>
        <v>11083000</v>
      </c>
      <c r="W245" s="9">
        <f t="shared" si="311"/>
        <v>11083000</v>
      </c>
      <c r="X245" s="9">
        <f t="shared" si="312"/>
        <v>11083000</v>
      </c>
      <c r="Y245" s="9">
        <f t="shared" si="312"/>
        <v>11083000</v>
      </c>
      <c r="Z245" s="9">
        <f>AVERAGE(Z76:AC76)</f>
        <v>12853750</v>
      </c>
      <c r="AA245" s="9">
        <f t="shared" si="313"/>
        <v>12853750</v>
      </c>
      <c r="AB245" s="9">
        <f t="shared" si="314"/>
        <v>12853750</v>
      </c>
      <c r="AC245" s="9">
        <f t="shared" si="314"/>
        <v>12853750</v>
      </c>
      <c r="AD245" s="9">
        <f>AVERAGE(AD76:AG76)</f>
        <v>14239500</v>
      </c>
      <c r="AE245" s="9">
        <f t="shared" si="315"/>
        <v>14239500</v>
      </c>
      <c r="AF245" s="9">
        <f t="shared" si="316"/>
        <v>14239500</v>
      </c>
      <c r="AG245" s="9">
        <f t="shared" si="316"/>
        <v>14239500</v>
      </c>
      <c r="AH245" s="9">
        <f>AVERAGE(AH76:AK76)</f>
        <v>9956500</v>
      </c>
      <c r="AI245" s="9">
        <f t="shared" si="317"/>
        <v>9956500</v>
      </c>
      <c r="AJ245" s="9">
        <f t="shared" si="318"/>
        <v>9956500</v>
      </c>
      <c r="AK245" s="9">
        <f t="shared" si="318"/>
        <v>9956500</v>
      </c>
      <c r="AL245" s="9">
        <f>AVERAGE(AL76:AO76)</f>
        <v>9886500</v>
      </c>
      <c r="AM245" s="9">
        <f t="shared" si="319"/>
        <v>9886500</v>
      </c>
      <c r="AN245" s="9">
        <f t="shared" si="320"/>
        <v>9886500</v>
      </c>
      <c r="AO245" s="9">
        <f t="shared" si="320"/>
        <v>9886500</v>
      </c>
      <c r="AP245" s="9">
        <f>AVERAGE(AP76:AS76)</f>
        <v>12879750</v>
      </c>
      <c r="AQ245" s="9">
        <f t="shared" si="321"/>
        <v>12879750</v>
      </c>
      <c r="AR245" s="9">
        <f t="shared" si="322"/>
        <v>12879750</v>
      </c>
      <c r="AS245" s="9">
        <f t="shared" si="322"/>
        <v>12879750</v>
      </c>
      <c r="AT245" s="9">
        <f>AVERAGE(AT76:AW76)</f>
        <v>12357925</v>
      </c>
      <c r="AU245" s="9">
        <f t="shared" si="323"/>
        <v>12357925</v>
      </c>
      <c r="AV245" s="9">
        <f t="shared" si="324"/>
        <v>12357925</v>
      </c>
      <c r="AW245" s="9">
        <f t="shared" si="324"/>
        <v>12357925</v>
      </c>
      <c r="AX245" s="9">
        <f>AVERAGE(AX76:BA76)</f>
        <v>12427000</v>
      </c>
      <c r="AY245" s="9">
        <f t="shared" si="325"/>
        <v>12427000</v>
      </c>
      <c r="AZ245" s="9">
        <f t="shared" si="326"/>
        <v>12427000</v>
      </c>
      <c r="BA245" s="9">
        <f t="shared" si="326"/>
        <v>12427000</v>
      </c>
      <c r="BB245" s="9">
        <f>AVERAGE(BB76:BE76)</f>
        <v>14907250</v>
      </c>
      <c r="BC245" s="9">
        <f t="shared" si="327"/>
        <v>14907250</v>
      </c>
      <c r="BD245" s="9">
        <f t="shared" si="328"/>
        <v>14907250</v>
      </c>
      <c r="BE245" s="9">
        <f t="shared" si="328"/>
        <v>14907250</v>
      </c>
      <c r="BF245" s="9">
        <f>AVERAGE(BF76:BI76)</f>
        <v>10351175</v>
      </c>
      <c r="BG245" s="9">
        <f t="shared" si="329"/>
        <v>10351175</v>
      </c>
      <c r="BH245" s="9">
        <f t="shared" si="330"/>
        <v>10351175</v>
      </c>
      <c r="BI245" s="9">
        <f t="shared" si="330"/>
        <v>10351175</v>
      </c>
      <c r="BJ245" s="31">
        <f>AVERAGE(BJ76:BM76)</f>
        <v>9566000</v>
      </c>
      <c r="BK245" s="76">
        <f t="shared" si="331"/>
        <v>9566000</v>
      </c>
      <c r="BL245" s="9">
        <f t="shared" si="332"/>
        <v>9566000</v>
      </c>
      <c r="BM245" s="9">
        <f t="shared" si="332"/>
        <v>9566000</v>
      </c>
      <c r="BN245" s="31">
        <f>AVERAGE(BN76:BQ76)</f>
        <v>9162000</v>
      </c>
      <c r="BO245" s="31">
        <f t="shared" ref="BO245:BP245" si="335">BN245</f>
        <v>9162000</v>
      </c>
      <c r="BP245" s="31">
        <f t="shared" si="335"/>
        <v>9162000</v>
      </c>
      <c r="BQ245" s="9"/>
    </row>
    <row r="246" spans="3:69" x14ac:dyDescent="0.25">
      <c r="C246" s="68"/>
      <c r="D246" s="3" t="s">
        <v>16</v>
      </c>
      <c r="F246" s="9">
        <f>AVERAGE(F77:I77)</f>
        <v>4260</v>
      </c>
      <c r="G246" s="9">
        <f t="shared" si="303"/>
        <v>4260</v>
      </c>
      <c r="H246" s="9">
        <f t="shared" si="304"/>
        <v>4260</v>
      </c>
      <c r="I246" s="9">
        <f t="shared" si="304"/>
        <v>4260</v>
      </c>
      <c r="J246" s="9">
        <f>AVERAGE(J77:M77)</f>
        <v>4179.75</v>
      </c>
      <c r="K246" s="9">
        <f t="shared" si="305"/>
        <v>4179.75</v>
      </c>
      <c r="L246" s="9">
        <f t="shared" si="306"/>
        <v>4179.75</v>
      </c>
      <c r="M246" s="9">
        <f t="shared" si="306"/>
        <v>4179.75</v>
      </c>
      <c r="N246" s="9">
        <f>AVERAGE(N77:Q77)</f>
        <v>4770.75</v>
      </c>
      <c r="O246" s="9">
        <f t="shared" si="307"/>
        <v>4770.75</v>
      </c>
      <c r="P246" s="9">
        <f t="shared" si="308"/>
        <v>4770.75</v>
      </c>
      <c r="Q246" s="9">
        <f t="shared" si="308"/>
        <v>4770.75</v>
      </c>
      <c r="R246" s="9">
        <f>AVERAGE(R77:U77)</f>
        <v>4549.75</v>
      </c>
      <c r="S246" s="9">
        <f t="shared" si="309"/>
        <v>4549.75</v>
      </c>
      <c r="T246" s="9">
        <f t="shared" si="310"/>
        <v>4549.75</v>
      </c>
      <c r="U246" s="9">
        <f t="shared" si="310"/>
        <v>4549.75</v>
      </c>
      <c r="V246" s="9">
        <f>AVERAGE(V77:Y77)</f>
        <v>5254</v>
      </c>
      <c r="W246" s="9">
        <f t="shared" si="311"/>
        <v>5254</v>
      </c>
      <c r="X246" s="9">
        <f t="shared" si="312"/>
        <v>5254</v>
      </c>
      <c r="Y246" s="9">
        <f t="shared" si="312"/>
        <v>5254</v>
      </c>
      <c r="Z246" s="9">
        <f>AVERAGE(Z77:AC77)</f>
        <v>5954</v>
      </c>
      <c r="AA246" s="9">
        <f t="shared" si="313"/>
        <v>5954</v>
      </c>
      <c r="AB246" s="9">
        <f t="shared" si="314"/>
        <v>5954</v>
      </c>
      <c r="AC246" s="9">
        <f t="shared" si="314"/>
        <v>5954</v>
      </c>
      <c r="AD246" s="9">
        <f>AVERAGE(AD77:AG77)</f>
        <v>6119</v>
      </c>
      <c r="AE246" s="9">
        <f t="shared" si="315"/>
        <v>6119</v>
      </c>
      <c r="AF246" s="9">
        <f t="shared" si="316"/>
        <v>6119</v>
      </c>
      <c r="AG246" s="9">
        <f t="shared" si="316"/>
        <v>6119</v>
      </c>
      <c r="AH246" s="9">
        <f>AVERAGE(AH77:AK77)</f>
        <v>3999.5</v>
      </c>
      <c r="AI246" s="9">
        <f t="shared" si="317"/>
        <v>3999.5</v>
      </c>
      <c r="AJ246" s="9">
        <f t="shared" si="318"/>
        <v>3999.5</v>
      </c>
      <c r="AK246" s="9">
        <f t="shared" si="318"/>
        <v>3999.5</v>
      </c>
      <c r="AL246" s="9">
        <f>AVERAGE(AL77:AO77)</f>
        <v>4568.75</v>
      </c>
      <c r="AM246" s="9">
        <f t="shared" si="319"/>
        <v>4568.75</v>
      </c>
      <c r="AN246" s="9">
        <f t="shared" si="320"/>
        <v>4568.75</v>
      </c>
      <c r="AO246" s="9">
        <f t="shared" si="320"/>
        <v>4568.75</v>
      </c>
      <c r="AP246" s="9">
        <f>AVERAGE(AP77:AS77)</f>
        <v>6229.25</v>
      </c>
      <c r="AQ246" s="9">
        <f t="shared" si="321"/>
        <v>6229.25</v>
      </c>
      <c r="AR246" s="9">
        <f t="shared" si="322"/>
        <v>6229.25</v>
      </c>
      <c r="AS246" s="9">
        <f t="shared" si="322"/>
        <v>6229.25</v>
      </c>
      <c r="AT246" s="9">
        <f>AVERAGE(AT77:AW77)</f>
        <v>6715.25</v>
      </c>
      <c r="AU246" s="9">
        <f t="shared" si="323"/>
        <v>6715.25</v>
      </c>
      <c r="AV246" s="9">
        <f t="shared" si="324"/>
        <v>6715.25</v>
      </c>
      <c r="AW246" s="9">
        <f t="shared" si="324"/>
        <v>6715.25</v>
      </c>
      <c r="AX246" s="9">
        <f>AVERAGE(AX77:BA77)</f>
        <v>6369</v>
      </c>
      <c r="AY246" s="9">
        <f t="shared" si="325"/>
        <v>6369</v>
      </c>
      <c r="AZ246" s="9">
        <f t="shared" si="326"/>
        <v>6369</v>
      </c>
      <c r="BA246" s="9">
        <f t="shared" si="326"/>
        <v>6369</v>
      </c>
      <c r="BB246" s="9">
        <f>AVERAGE(BB77:BE77)</f>
        <v>8931.75</v>
      </c>
      <c r="BC246" s="9">
        <f t="shared" si="327"/>
        <v>8931.75</v>
      </c>
      <c r="BD246" s="9">
        <f t="shared" si="328"/>
        <v>8931.75</v>
      </c>
      <c r="BE246" s="9">
        <f t="shared" si="328"/>
        <v>8931.75</v>
      </c>
      <c r="BF246" s="9">
        <f>AVERAGE(BF77:BI77)</f>
        <v>7319</v>
      </c>
      <c r="BG246" s="9">
        <f t="shared" si="329"/>
        <v>7319</v>
      </c>
      <c r="BH246" s="9">
        <f t="shared" si="330"/>
        <v>7319</v>
      </c>
      <c r="BI246" s="9">
        <f t="shared" si="330"/>
        <v>7319</v>
      </c>
      <c r="BJ246" s="31">
        <f>AVERAGE(BJ77:BM77)</f>
        <v>6582.25</v>
      </c>
      <c r="BK246" s="76">
        <f t="shared" si="331"/>
        <v>6582.25</v>
      </c>
      <c r="BL246" s="9">
        <f t="shared" si="332"/>
        <v>6582.25</v>
      </c>
      <c r="BM246" s="9">
        <f t="shared" si="332"/>
        <v>6582.25</v>
      </c>
      <c r="BN246" s="31">
        <f>AVERAGE(BN77:BQ77)</f>
        <v>7571.666666666667</v>
      </c>
      <c r="BO246" s="31">
        <f t="shared" ref="BO246:BP246" si="336">BN246</f>
        <v>7571.666666666667</v>
      </c>
      <c r="BP246" s="31">
        <f t="shared" si="336"/>
        <v>7571.666666666667</v>
      </c>
      <c r="BQ246" s="9"/>
    </row>
    <row r="247" spans="3:69" x14ac:dyDescent="0.25">
      <c r="C247" s="3" t="s">
        <v>39</v>
      </c>
      <c r="D247" s="3" t="s">
        <v>14</v>
      </c>
      <c r="F247" s="9">
        <f>AVERAGE(F80:I80)</f>
        <v>12869750</v>
      </c>
      <c r="G247" s="9">
        <f t="shared" si="303"/>
        <v>12869750</v>
      </c>
      <c r="H247" s="9">
        <f t="shared" si="304"/>
        <v>12869750</v>
      </c>
      <c r="I247" s="9">
        <f t="shared" si="304"/>
        <v>12869750</v>
      </c>
      <c r="J247" s="9">
        <f>AVERAGE(J80:M80)</f>
        <v>12215250</v>
      </c>
      <c r="K247" s="9">
        <f t="shared" si="305"/>
        <v>12215250</v>
      </c>
      <c r="L247" s="9">
        <f t="shared" si="306"/>
        <v>12215250</v>
      </c>
      <c r="M247" s="9">
        <f t="shared" si="306"/>
        <v>12215250</v>
      </c>
      <c r="N247" s="9">
        <f>AVERAGE(N80:Q80)</f>
        <v>16709750</v>
      </c>
      <c r="O247" s="9">
        <f t="shared" si="307"/>
        <v>16709750</v>
      </c>
      <c r="P247" s="9">
        <f t="shared" si="308"/>
        <v>16709750</v>
      </c>
      <c r="Q247" s="9">
        <f t="shared" si="308"/>
        <v>16709750</v>
      </c>
      <c r="R247" s="9">
        <f>AVERAGE(R80:U80)</f>
        <v>15638500</v>
      </c>
      <c r="S247" s="9">
        <f t="shared" si="309"/>
        <v>15638500</v>
      </c>
      <c r="T247" s="9">
        <f t="shared" si="310"/>
        <v>15638500</v>
      </c>
      <c r="U247" s="9">
        <f t="shared" si="310"/>
        <v>15638500</v>
      </c>
      <c r="V247" s="9">
        <f>AVERAGE(V80:Y80)</f>
        <v>39821000</v>
      </c>
      <c r="W247" s="9">
        <f t="shared" si="311"/>
        <v>39821000</v>
      </c>
      <c r="X247" s="9">
        <f t="shared" si="312"/>
        <v>39821000</v>
      </c>
      <c r="Y247" s="9">
        <f t="shared" si="312"/>
        <v>39821000</v>
      </c>
      <c r="Z247" s="9">
        <f>AVERAGE(Z80:AC80)</f>
        <v>42083500</v>
      </c>
      <c r="AA247" s="9">
        <f t="shared" si="313"/>
        <v>42083500</v>
      </c>
      <c r="AB247" s="9">
        <f t="shared" si="314"/>
        <v>42083500</v>
      </c>
      <c r="AC247" s="9">
        <f t="shared" si="314"/>
        <v>42083500</v>
      </c>
      <c r="AD247" s="9">
        <f>AVERAGE(AD80:AG80)</f>
        <v>29779000</v>
      </c>
      <c r="AE247" s="9">
        <f t="shared" si="315"/>
        <v>29779000</v>
      </c>
      <c r="AF247" s="9">
        <f t="shared" si="316"/>
        <v>29779000</v>
      </c>
      <c r="AG247" s="9">
        <f t="shared" si="316"/>
        <v>29779000</v>
      </c>
      <c r="AH247" s="9">
        <f>AVERAGE(AH80:AK80)</f>
        <v>15841500</v>
      </c>
      <c r="AI247" s="9">
        <f t="shared" si="317"/>
        <v>15841500</v>
      </c>
      <c r="AJ247" s="9">
        <f t="shared" si="318"/>
        <v>15841500</v>
      </c>
      <c r="AK247" s="9">
        <f t="shared" si="318"/>
        <v>15841500</v>
      </c>
      <c r="AL247" s="9">
        <f>AVERAGE(AL80:AO80)</f>
        <v>15606000</v>
      </c>
      <c r="AM247" s="9">
        <f t="shared" si="319"/>
        <v>15606000</v>
      </c>
      <c r="AN247" s="9">
        <f t="shared" si="320"/>
        <v>15606000</v>
      </c>
      <c r="AO247" s="9">
        <f t="shared" si="320"/>
        <v>15606000</v>
      </c>
      <c r="AP247" s="9">
        <f>AVERAGE(AP80:AS80)</f>
        <v>16793250</v>
      </c>
      <c r="AQ247" s="9">
        <f t="shared" si="321"/>
        <v>16793250</v>
      </c>
      <c r="AR247" s="9">
        <f t="shared" si="322"/>
        <v>16793250</v>
      </c>
      <c r="AS247" s="9">
        <f t="shared" si="322"/>
        <v>16793250</v>
      </c>
      <c r="AT247" s="9">
        <f>AVERAGE(AT80:AW80)</f>
        <v>19695750</v>
      </c>
      <c r="AU247" s="9">
        <f t="shared" si="323"/>
        <v>19695750</v>
      </c>
      <c r="AV247" s="9">
        <f t="shared" si="324"/>
        <v>19695750</v>
      </c>
      <c r="AW247" s="9">
        <f t="shared" si="324"/>
        <v>19695750</v>
      </c>
      <c r="AX247" s="9">
        <f>AVERAGE(AX80:BA80)</f>
        <v>18834750</v>
      </c>
      <c r="AY247" s="9">
        <f t="shared" si="325"/>
        <v>18834750</v>
      </c>
      <c r="AZ247" s="9">
        <f t="shared" si="326"/>
        <v>18834750</v>
      </c>
      <c r="BA247" s="9">
        <f t="shared" si="326"/>
        <v>18834750</v>
      </c>
      <c r="BB247" s="9">
        <f>AVERAGE(BB80:BE80)</f>
        <v>16334000</v>
      </c>
      <c r="BC247" s="9">
        <f t="shared" si="327"/>
        <v>16334000</v>
      </c>
      <c r="BD247" s="9">
        <f t="shared" si="328"/>
        <v>16334000</v>
      </c>
      <c r="BE247" s="9">
        <f t="shared" si="328"/>
        <v>16334000</v>
      </c>
      <c r="BF247" s="9">
        <f>AVERAGE(BF80:BI80)</f>
        <v>18207925</v>
      </c>
      <c r="BG247" s="9">
        <f t="shared" si="329"/>
        <v>18207925</v>
      </c>
      <c r="BH247" s="9">
        <f t="shared" si="330"/>
        <v>18207925</v>
      </c>
      <c r="BI247" s="9">
        <f t="shared" si="330"/>
        <v>18207925</v>
      </c>
      <c r="BJ247" s="31">
        <f>AVERAGE(BJ80:BM80)</f>
        <v>18973750</v>
      </c>
      <c r="BK247" s="76">
        <f t="shared" si="331"/>
        <v>18973750</v>
      </c>
      <c r="BL247" s="9">
        <f t="shared" si="332"/>
        <v>18973750</v>
      </c>
      <c r="BM247" s="9">
        <f t="shared" si="332"/>
        <v>18973750</v>
      </c>
      <c r="BN247" s="31">
        <f>AVERAGE(BN80:BQ80)</f>
        <v>21018666.666666668</v>
      </c>
      <c r="BO247" s="31">
        <f t="shared" ref="BO247:BP247" si="337">BN247</f>
        <v>21018666.666666668</v>
      </c>
      <c r="BP247" s="31">
        <f t="shared" si="337"/>
        <v>21018666.666666668</v>
      </c>
      <c r="BQ247" s="9"/>
    </row>
    <row r="248" spans="3:69" x14ac:dyDescent="0.25">
      <c r="C248" s="68"/>
      <c r="D248" s="3" t="s">
        <v>16</v>
      </c>
      <c r="F248" s="9">
        <f>AVERAGE(F81:I81)</f>
        <v>4678</v>
      </c>
      <c r="G248" s="9">
        <f t="shared" si="303"/>
        <v>4678</v>
      </c>
      <c r="H248" s="9">
        <f t="shared" si="304"/>
        <v>4678</v>
      </c>
      <c r="I248" s="9">
        <f t="shared" si="304"/>
        <v>4678</v>
      </c>
      <c r="J248" s="9">
        <f>AVERAGE(J81:M81)</f>
        <v>4447.75</v>
      </c>
      <c r="K248" s="9">
        <f t="shared" si="305"/>
        <v>4447.75</v>
      </c>
      <c r="L248" s="9">
        <f t="shared" si="306"/>
        <v>4447.75</v>
      </c>
      <c r="M248" s="9">
        <f t="shared" si="306"/>
        <v>4447.75</v>
      </c>
      <c r="N248" s="9">
        <f>AVERAGE(N81:Q81)</f>
        <v>5144.25</v>
      </c>
      <c r="O248" s="9">
        <f t="shared" si="307"/>
        <v>5144.25</v>
      </c>
      <c r="P248" s="9">
        <f t="shared" si="308"/>
        <v>5144.25</v>
      </c>
      <c r="Q248" s="9">
        <f t="shared" si="308"/>
        <v>5144.25</v>
      </c>
      <c r="R248" s="9">
        <f>AVERAGE(R81:U81)</f>
        <v>5142.5</v>
      </c>
      <c r="S248" s="9">
        <f t="shared" si="309"/>
        <v>5142.5</v>
      </c>
      <c r="T248" s="9">
        <f t="shared" si="310"/>
        <v>5142.5</v>
      </c>
      <c r="U248" s="9">
        <f t="shared" si="310"/>
        <v>5142.5</v>
      </c>
      <c r="V248" s="9">
        <f>AVERAGE(V81:Y81)</f>
        <v>7213</v>
      </c>
      <c r="W248" s="9">
        <f t="shared" si="311"/>
        <v>7213</v>
      </c>
      <c r="X248" s="9">
        <f t="shared" si="312"/>
        <v>7213</v>
      </c>
      <c r="Y248" s="9">
        <f t="shared" si="312"/>
        <v>7213</v>
      </c>
      <c r="Z248" s="9">
        <f>AVERAGE(Z81:AC81)</f>
        <v>7590.25</v>
      </c>
      <c r="AA248" s="9">
        <f t="shared" si="313"/>
        <v>7590.25</v>
      </c>
      <c r="AB248" s="9">
        <f t="shared" si="314"/>
        <v>7590.25</v>
      </c>
      <c r="AC248" s="9">
        <f t="shared" si="314"/>
        <v>7590.25</v>
      </c>
      <c r="AD248" s="9">
        <f>AVERAGE(AD81:AG81)</f>
        <v>6114</v>
      </c>
      <c r="AE248" s="9">
        <f t="shared" si="315"/>
        <v>6114</v>
      </c>
      <c r="AF248" s="9">
        <f t="shared" si="316"/>
        <v>6114</v>
      </c>
      <c r="AG248" s="9">
        <f t="shared" si="316"/>
        <v>6114</v>
      </c>
      <c r="AH248" s="9">
        <f>AVERAGE(AH81:AK81)</f>
        <v>3485.5</v>
      </c>
      <c r="AI248" s="9">
        <f t="shared" si="317"/>
        <v>3485.5</v>
      </c>
      <c r="AJ248" s="9">
        <f t="shared" si="318"/>
        <v>3485.5</v>
      </c>
      <c r="AK248" s="9">
        <f t="shared" si="318"/>
        <v>3485.5</v>
      </c>
      <c r="AL248" s="9">
        <f>AVERAGE(AL81:AO81)</f>
        <v>3501.75</v>
      </c>
      <c r="AM248" s="9">
        <f t="shared" si="319"/>
        <v>3501.75</v>
      </c>
      <c r="AN248" s="9">
        <f t="shared" si="320"/>
        <v>3501.75</v>
      </c>
      <c r="AO248" s="9">
        <f t="shared" si="320"/>
        <v>3501.75</v>
      </c>
      <c r="AP248" s="9">
        <f>AVERAGE(AP81:AS81)</f>
        <v>3911.75</v>
      </c>
      <c r="AQ248" s="9">
        <f t="shared" si="321"/>
        <v>3911.75</v>
      </c>
      <c r="AR248" s="9">
        <f t="shared" si="322"/>
        <v>3911.75</v>
      </c>
      <c r="AS248" s="9">
        <f t="shared" si="322"/>
        <v>3911.75</v>
      </c>
      <c r="AT248" s="9">
        <f>AVERAGE(AT81:AW81)</f>
        <v>3892.5</v>
      </c>
      <c r="AU248" s="9">
        <f t="shared" si="323"/>
        <v>3892.5</v>
      </c>
      <c r="AV248" s="9">
        <f t="shared" si="324"/>
        <v>3892.5</v>
      </c>
      <c r="AW248" s="9">
        <f t="shared" si="324"/>
        <v>3892.5</v>
      </c>
      <c r="AX248" s="9">
        <f>AVERAGE(AX81:BA81)</f>
        <v>3799.25</v>
      </c>
      <c r="AY248" s="9">
        <f t="shared" si="325"/>
        <v>3799.25</v>
      </c>
      <c r="AZ248" s="9">
        <f t="shared" si="326"/>
        <v>3799.25</v>
      </c>
      <c r="BA248" s="9">
        <f t="shared" si="326"/>
        <v>3799.25</v>
      </c>
      <c r="BB248" s="9">
        <f>AVERAGE(BB81:BE81)</f>
        <v>4072.75</v>
      </c>
      <c r="BC248" s="9">
        <f t="shared" si="327"/>
        <v>4072.75</v>
      </c>
      <c r="BD248" s="9">
        <f t="shared" si="328"/>
        <v>4072.75</v>
      </c>
      <c r="BE248" s="9">
        <f t="shared" si="328"/>
        <v>4072.75</v>
      </c>
      <c r="BF248" s="9">
        <f>AVERAGE(BF81:BI81)</f>
        <v>3827</v>
      </c>
      <c r="BG248" s="9">
        <f t="shared" si="329"/>
        <v>3827</v>
      </c>
      <c r="BH248" s="9">
        <f t="shared" si="330"/>
        <v>3827</v>
      </c>
      <c r="BI248" s="9">
        <f t="shared" si="330"/>
        <v>3827</v>
      </c>
      <c r="BJ248" s="31">
        <f>AVERAGE(BJ81:BM81)</f>
        <v>4904.25</v>
      </c>
      <c r="BK248" s="76">
        <f t="shared" si="331"/>
        <v>4904.25</v>
      </c>
      <c r="BL248" s="9">
        <f t="shared" si="332"/>
        <v>4904.25</v>
      </c>
      <c r="BM248" s="9">
        <f t="shared" si="332"/>
        <v>4904.25</v>
      </c>
      <c r="BN248" s="31">
        <f>AVERAGE(BN81:BQ81)</f>
        <v>5066.666666666667</v>
      </c>
      <c r="BO248" s="31">
        <f t="shared" ref="BO248:BP248" si="338">BN248</f>
        <v>5066.666666666667</v>
      </c>
      <c r="BP248" s="31">
        <f t="shared" si="338"/>
        <v>5066.666666666667</v>
      </c>
      <c r="BQ248" s="9"/>
    </row>
    <row r="249" spans="3:69" x14ac:dyDescent="0.25">
      <c r="C249" s="3" t="s">
        <v>40</v>
      </c>
      <c r="D249" s="3" t="s">
        <v>14</v>
      </c>
      <c r="F249" s="9">
        <f>AVERAGE(F84:I84)</f>
        <v>16716250</v>
      </c>
      <c r="G249" s="9">
        <f t="shared" si="303"/>
        <v>16716250</v>
      </c>
      <c r="H249" s="9">
        <f t="shared" si="304"/>
        <v>16716250</v>
      </c>
      <c r="I249" s="9">
        <f t="shared" si="304"/>
        <v>16716250</v>
      </c>
      <c r="J249" s="9">
        <f>AVERAGE(J84:M84)</f>
        <v>16703750</v>
      </c>
      <c r="K249" s="9">
        <f t="shared" si="305"/>
        <v>16703750</v>
      </c>
      <c r="L249" s="9">
        <f t="shared" si="306"/>
        <v>16703750</v>
      </c>
      <c r="M249" s="9">
        <f t="shared" si="306"/>
        <v>16703750</v>
      </c>
      <c r="N249" s="9">
        <f>AVERAGE(N84:Q84)</f>
        <v>18883500</v>
      </c>
      <c r="O249" s="9">
        <f t="shared" si="307"/>
        <v>18883500</v>
      </c>
      <c r="P249" s="9">
        <f t="shared" si="308"/>
        <v>18883500</v>
      </c>
      <c r="Q249" s="9">
        <f t="shared" si="308"/>
        <v>18883500</v>
      </c>
      <c r="R249" s="9">
        <f>AVERAGE(R84:U84)</f>
        <v>19154500</v>
      </c>
      <c r="S249" s="9">
        <f t="shared" si="309"/>
        <v>19154500</v>
      </c>
      <c r="T249" s="9">
        <f t="shared" si="310"/>
        <v>19154500</v>
      </c>
      <c r="U249" s="9">
        <f t="shared" si="310"/>
        <v>19154500</v>
      </c>
      <c r="V249" s="9">
        <f>AVERAGE(V84:Y84)</f>
        <v>21405250</v>
      </c>
      <c r="W249" s="9">
        <f t="shared" si="311"/>
        <v>21405250</v>
      </c>
      <c r="X249" s="9">
        <f t="shared" si="312"/>
        <v>21405250</v>
      </c>
      <c r="Y249" s="9">
        <f t="shared" si="312"/>
        <v>21405250</v>
      </c>
      <c r="Z249" s="9">
        <f>AVERAGE(Z84:AC84)</f>
        <v>24426750</v>
      </c>
      <c r="AA249" s="9">
        <f t="shared" si="313"/>
        <v>24426750</v>
      </c>
      <c r="AB249" s="9">
        <f t="shared" si="314"/>
        <v>24426750</v>
      </c>
      <c r="AC249" s="9">
        <f t="shared" si="314"/>
        <v>24426750</v>
      </c>
      <c r="AD249" s="9">
        <f>AVERAGE(AD84:AG84)</f>
        <v>27067750</v>
      </c>
      <c r="AE249" s="9">
        <f t="shared" si="315"/>
        <v>27067750</v>
      </c>
      <c r="AF249" s="9">
        <f t="shared" si="316"/>
        <v>27067750</v>
      </c>
      <c r="AG249" s="9">
        <f t="shared" si="316"/>
        <v>27067750</v>
      </c>
      <c r="AH249" s="9">
        <f>AVERAGE(AH84:AK84)</f>
        <v>12119250</v>
      </c>
      <c r="AI249" s="9">
        <f t="shared" si="317"/>
        <v>12119250</v>
      </c>
      <c r="AJ249" s="9">
        <f t="shared" si="318"/>
        <v>12119250</v>
      </c>
      <c r="AK249" s="9">
        <f t="shared" si="318"/>
        <v>12119250</v>
      </c>
      <c r="AL249" s="9">
        <f>AVERAGE(AL84:AO84)</f>
        <v>19602750</v>
      </c>
      <c r="AM249" s="9">
        <f t="shared" si="319"/>
        <v>19602750</v>
      </c>
      <c r="AN249" s="9">
        <f t="shared" si="320"/>
        <v>19602750</v>
      </c>
      <c r="AO249" s="9">
        <f t="shared" si="320"/>
        <v>19602750</v>
      </c>
      <c r="AP249" s="9">
        <f>AVERAGE(AP84:AS84)</f>
        <v>25242000</v>
      </c>
      <c r="AQ249" s="9">
        <f t="shared" si="321"/>
        <v>25242000</v>
      </c>
      <c r="AR249" s="9">
        <f t="shared" si="322"/>
        <v>25242000</v>
      </c>
      <c r="AS249" s="9">
        <f t="shared" si="322"/>
        <v>25242000</v>
      </c>
      <c r="AT249" s="9">
        <f>AVERAGE(AT84:AW84)</f>
        <v>25620500</v>
      </c>
      <c r="AU249" s="9">
        <f t="shared" si="323"/>
        <v>25620500</v>
      </c>
      <c r="AV249" s="9">
        <f t="shared" si="324"/>
        <v>25620500</v>
      </c>
      <c r="AW249" s="9">
        <f t="shared" si="324"/>
        <v>25620500</v>
      </c>
      <c r="AX249" s="9">
        <f>AVERAGE(AX84:BA84)</f>
        <v>18530500</v>
      </c>
      <c r="AY249" s="9">
        <f t="shared" si="325"/>
        <v>18530500</v>
      </c>
      <c r="AZ249" s="9">
        <f t="shared" si="326"/>
        <v>18530500</v>
      </c>
      <c r="BA249" s="9">
        <f t="shared" si="326"/>
        <v>18530500</v>
      </c>
      <c r="BB249" s="9">
        <f>AVERAGE(BB84:BE84)</f>
        <v>13751000</v>
      </c>
      <c r="BC249" s="9">
        <f t="shared" si="327"/>
        <v>13751000</v>
      </c>
      <c r="BD249" s="9">
        <f t="shared" si="328"/>
        <v>13751000</v>
      </c>
      <c r="BE249" s="9">
        <f t="shared" si="328"/>
        <v>13751000</v>
      </c>
      <c r="BF249" s="9">
        <f>AVERAGE(BF84:BI84)</f>
        <v>12891750</v>
      </c>
      <c r="BG249" s="9">
        <f t="shared" si="329"/>
        <v>12891750</v>
      </c>
      <c r="BH249" s="9">
        <f t="shared" si="330"/>
        <v>12891750</v>
      </c>
      <c r="BI249" s="9">
        <f t="shared" si="330"/>
        <v>12891750</v>
      </c>
      <c r="BJ249" s="31">
        <f>AVERAGE(BJ84:BM84)</f>
        <v>10903500</v>
      </c>
      <c r="BK249" s="76">
        <f t="shared" si="331"/>
        <v>10903500</v>
      </c>
      <c r="BL249" s="9">
        <f t="shared" si="332"/>
        <v>10903500</v>
      </c>
      <c r="BM249" s="9">
        <f t="shared" si="332"/>
        <v>10903500</v>
      </c>
      <c r="BN249" s="31">
        <f>AVERAGE(BN84:BQ84)</f>
        <v>10816666.666666666</v>
      </c>
      <c r="BO249" s="31">
        <f t="shared" ref="BO249:BP249" si="339">BN249</f>
        <v>10816666.666666666</v>
      </c>
      <c r="BP249" s="31">
        <f t="shared" si="339"/>
        <v>10816666.666666666</v>
      </c>
      <c r="BQ249" s="9"/>
    </row>
    <row r="250" spans="3:69" x14ac:dyDescent="0.25">
      <c r="C250" s="68"/>
      <c r="D250" s="3" t="s">
        <v>16</v>
      </c>
      <c r="F250" s="9">
        <f>AVERAGE(F85:I85)</f>
        <v>8743</v>
      </c>
      <c r="G250" s="9">
        <f t="shared" si="303"/>
        <v>8743</v>
      </c>
      <c r="H250" s="9">
        <f t="shared" si="304"/>
        <v>8743</v>
      </c>
      <c r="I250" s="9">
        <f t="shared" si="304"/>
        <v>8743</v>
      </c>
      <c r="J250" s="9">
        <f>AVERAGE(J85:M85)</f>
        <v>8826</v>
      </c>
      <c r="K250" s="9">
        <f t="shared" si="305"/>
        <v>8826</v>
      </c>
      <c r="L250" s="9">
        <f t="shared" si="306"/>
        <v>8826</v>
      </c>
      <c r="M250" s="9">
        <f t="shared" si="306"/>
        <v>8826</v>
      </c>
      <c r="N250" s="9">
        <f>AVERAGE(N85:Q85)</f>
        <v>9329</v>
      </c>
      <c r="O250" s="9">
        <f t="shared" si="307"/>
        <v>9329</v>
      </c>
      <c r="P250" s="9">
        <f t="shared" si="308"/>
        <v>9329</v>
      </c>
      <c r="Q250" s="9">
        <f t="shared" si="308"/>
        <v>9329</v>
      </c>
      <c r="R250" s="9">
        <f>AVERAGE(R85:U85)</f>
        <v>8643.5</v>
      </c>
      <c r="S250" s="9">
        <f t="shared" si="309"/>
        <v>8643.5</v>
      </c>
      <c r="T250" s="9">
        <f t="shared" si="310"/>
        <v>8643.5</v>
      </c>
      <c r="U250" s="9">
        <f t="shared" si="310"/>
        <v>8643.5</v>
      </c>
      <c r="V250" s="9">
        <f>AVERAGE(V85:Y85)</f>
        <v>9377.75</v>
      </c>
      <c r="W250" s="9">
        <f t="shared" si="311"/>
        <v>9377.75</v>
      </c>
      <c r="X250" s="9">
        <f t="shared" si="312"/>
        <v>9377.75</v>
      </c>
      <c r="Y250" s="9">
        <f t="shared" si="312"/>
        <v>9377.75</v>
      </c>
      <c r="Z250" s="9">
        <f>AVERAGE(Z85:AC85)</f>
        <v>9941.25</v>
      </c>
      <c r="AA250" s="9">
        <f t="shared" si="313"/>
        <v>9941.25</v>
      </c>
      <c r="AB250" s="9">
        <f t="shared" si="314"/>
        <v>9941.25</v>
      </c>
      <c r="AC250" s="9">
        <f t="shared" si="314"/>
        <v>9941.25</v>
      </c>
      <c r="AD250" s="9">
        <f>AVERAGE(AD85:AG85)</f>
        <v>9519</v>
      </c>
      <c r="AE250" s="9">
        <f t="shared" si="315"/>
        <v>9519</v>
      </c>
      <c r="AF250" s="9">
        <f t="shared" si="316"/>
        <v>9519</v>
      </c>
      <c r="AG250" s="9">
        <f t="shared" si="316"/>
        <v>9519</v>
      </c>
      <c r="AH250" s="9">
        <f>AVERAGE(AH85:AK85)</f>
        <v>3872.5</v>
      </c>
      <c r="AI250" s="9">
        <f t="shared" si="317"/>
        <v>3872.5</v>
      </c>
      <c r="AJ250" s="9">
        <f t="shared" si="318"/>
        <v>3872.5</v>
      </c>
      <c r="AK250" s="9">
        <f t="shared" si="318"/>
        <v>3872.5</v>
      </c>
      <c r="AL250" s="9">
        <f>AVERAGE(AL85:AO85)</f>
        <v>6708.5</v>
      </c>
      <c r="AM250" s="9">
        <f t="shared" si="319"/>
        <v>6708.5</v>
      </c>
      <c r="AN250" s="9">
        <f t="shared" si="320"/>
        <v>6708.5</v>
      </c>
      <c r="AO250" s="9">
        <f t="shared" si="320"/>
        <v>6708.5</v>
      </c>
      <c r="AP250" s="9">
        <f>AVERAGE(AP85:AS85)</f>
        <v>8141.25</v>
      </c>
      <c r="AQ250" s="9">
        <f t="shared" si="321"/>
        <v>8141.25</v>
      </c>
      <c r="AR250" s="9">
        <f t="shared" si="322"/>
        <v>8141.25</v>
      </c>
      <c r="AS250" s="9">
        <f t="shared" si="322"/>
        <v>8141.25</v>
      </c>
      <c r="AT250" s="9">
        <f>AVERAGE(AT85:AW85)</f>
        <v>7454</v>
      </c>
      <c r="AU250" s="9">
        <f t="shared" si="323"/>
        <v>7454</v>
      </c>
      <c r="AV250" s="9">
        <f t="shared" si="324"/>
        <v>7454</v>
      </c>
      <c r="AW250" s="9">
        <f t="shared" si="324"/>
        <v>7454</v>
      </c>
      <c r="AX250" s="9">
        <f>AVERAGE(AX85:BA85)</f>
        <v>5516.25</v>
      </c>
      <c r="AY250" s="9">
        <f t="shared" si="325"/>
        <v>5516.25</v>
      </c>
      <c r="AZ250" s="9">
        <f t="shared" si="326"/>
        <v>5516.25</v>
      </c>
      <c r="BA250" s="9">
        <f t="shared" si="326"/>
        <v>5516.25</v>
      </c>
      <c r="BB250" s="9">
        <f>AVERAGE(BB85:BE85)</f>
        <v>4283.25</v>
      </c>
      <c r="BC250" s="9">
        <f t="shared" si="327"/>
        <v>4283.25</v>
      </c>
      <c r="BD250" s="9">
        <f t="shared" si="328"/>
        <v>4283.25</v>
      </c>
      <c r="BE250" s="9">
        <f t="shared" si="328"/>
        <v>4283.25</v>
      </c>
      <c r="BF250" s="9">
        <f>AVERAGE(BF85:BI85)</f>
        <v>3903.75</v>
      </c>
      <c r="BG250" s="9">
        <f t="shared" si="329"/>
        <v>3903.75</v>
      </c>
      <c r="BH250" s="9">
        <f t="shared" si="330"/>
        <v>3903.75</v>
      </c>
      <c r="BI250" s="9">
        <f t="shared" si="330"/>
        <v>3903.75</v>
      </c>
      <c r="BJ250" s="31">
        <f>AVERAGE(BJ85:BM85)</f>
        <v>3612.5</v>
      </c>
      <c r="BK250" s="76">
        <f t="shared" si="331"/>
        <v>3612.5</v>
      </c>
      <c r="BL250" s="9">
        <f t="shared" si="332"/>
        <v>3612.5</v>
      </c>
      <c r="BM250" s="9">
        <f t="shared" si="332"/>
        <v>3612.5</v>
      </c>
      <c r="BN250" s="31">
        <f>AVERAGE(BN85:BQ85)</f>
        <v>3761.3333333333335</v>
      </c>
      <c r="BO250" s="31">
        <f t="shared" ref="BO250:BP250" si="340">BN250</f>
        <v>3761.3333333333335</v>
      </c>
      <c r="BP250" s="31">
        <f t="shared" si="340"/>
        <v>3761.3333333333335</v>
      </c>
      <c r="BQ250" s="9"/>
    </row>
    <row r="251" spans="3:69" x14ac:dyDescent="0.25">
      <c r="C251" s="3" t="s">
        <v>41</v>
      </c>
      <c r="D251" s="3" t="s">
        <v>14</v>
      </c>
      <c r="F251" s="9">
        <f>AVERAGE(F88:I88)</f>
        <v>28756000</v>
      </c>
      <c r="G251" s="9">
        <f t="shared" si="303"/>
        <v>28756000</v>
      </c>
      <c r="H251" s="9">
        <f t="shared" si="304"/>
        <v>28756000</v>
      </c>
      <c r="I251" s="9">
        <f t="shared" si="304"/>
        <v>28756000</v>
      </c>
      <c r="J251" s="9">
        <f>AVERAGE(J88:M88)</f>
        <v>28065750</v>
      </c>
      <c r="K251" s="9">
        <f t="shared" si="305"/>
        <v>28065750</v>
      </c>
      <c r="L251" s="9">
        <f t="shared" si="306"/>
        <v>28065750</v>
      </c>
      <c r="M251" s="9">
        <f t="shared" si="306"/>
        <v>28065750</v>
      </c>
      <c r="N251" s="9">
        <f>AVERAGE(N88:Q88)</f>
        <v>34770250</v>
      </c>
      <c r="O251" s="9">
        <f t="shared" si="307"/>
        <v>34770250</v>
      </c>
      <c r="P251" s="9">
        <f t="shared" si="308"/>
        <v>34770250</v>
      </c>
      <c r="Q251" s="9">
        <f t="shared" si="308"/>
        <v>34770250</v>
      </c>
      <c r="R251" s="9">
        <f>AVERAGE(R88:U88)</f>
        <v>42987500</v>
      </c>
      <c r="S251" s="9">
        <f t="shared" si="309"/>
        <v>42987500</v>
      </c>
      <c r="T251" s="9">
        <f t="shared" si="310"/>
        <v>42987500</v>
      </c>
      <c r="U251" s="9">
        <f t="shared" si="310"/>
        <v>42987500</v>
      </c>
      <c r="V251" s="9">
        <f>AVERAGE(V88:Y88)</f>
        <v>50344750</v>
      </c>
      <c r="W251" s="9">
        <f t="shared" si="311"/>
        <v>50344750</v>
      </c>
      <c r="X251" s="9">
        <f t="shared" si="312"/>
        <v>50344750</v>
      </c>
      <c r="Y251" s="9">
        <f t="shared" si="312"/>
        <v>50344750</v>
      </c>
      <c r="Z251" s="9">
        <f>AVERAGE(Z88:AC88)</f>
        <v>57417250</v>
      </c>
      <c r="AA251" s="9">
        <f t="shared" si="313"/>
        <v>57417250</v>
      </c>
      <c r="AB251" s="9">
        <f t="shared" si="314"/>
        <v>57417250</v>
      </c>
      <c r="AC251" s="9">
        <f t="shared" si="314"/>
        <v>57417250</v>
      </c>
      <c r="AD251" s="9">
        <f>AVERAGE(AD88:AG88)</f>
        <v>63760250</v>
      </c>
      <c r="AE251" s="9">
        <f t="shared" si="315"/>
        <v>63760250</v>
      </c>
      <c r="AF251" s="9">
        <f t="shared" si="316"/>
        <v>63760250</v>
      </c>
      <c r="AG251" s="9">
        <f t="shared" si="316"/>
        <v>63760250</v>
      </c>
      <c r="AH251" s="9">
        <f>AVERAGE(AH88:AK88)</f>
        <v>33716250</v>
      </c>
      <c r="AI251" s="9">
        <f t="shared" si="317"/>
        <v>33716250</v>
      </c>
      <c r="AJ251" s="9">
        <f t="shared" si="318"/>
        <v>33716250</v>
      </c>
      <c r="AK251" s="9">
        <f t="shared" si="318"/>
        <v>33716250</v>
      </c>
      <c r="AL251" s="9">
        <f>AVERAGE(AL88:AO88)</f>
        <v>46349500</v>
      </c>
      <c r="AM251" s="9">
        <f t="shared" si="319"/>
        <v>46349500</v>
      </c>
      <c r="AN251" s="9">
        <f t="shared" si="320"/>
        <v>46349500</v>
      </c>
      <c r="AO251" s="9">
        <f t="shared" si="320"/>
        <v>46349500</v>
      </c>
      <c r="AP251" s="9">
        <f>AVERAGE(AP88:AS88)</f>
        <v>62037250</v>
      </c>
      <c r="AQ251" s="9">
        <f t="shared" si="321"/>
        <v>62037250</v>
      </c>
      <c r="AR251" s="9">
        <f t="shared" si="322"/>
        <v>62037250</v>
      </c>
      <c r="AS251" s="9">
        <f t="shared" si="322"/>
        <v>62037250</v>
      </c>
      <c r="AT251" s="9">
        <f>AVERAGE(AT88:AW88)</f>
        <v>47669500</v>
      </c>
      <c r="AU251" s="9">
        <f t="shared" si="323"/>
        <v>47669500</v>
      </c>
      <c r="AV251" s="9">
        <f t="shared" si="324"/>
        <v>47669500</v>
      </c>
      <c r="AW251" s="9">
        <f t="shared" si="324"/>
        <v>47669500</v>
      </c>
      <c r="AX251" s="9">
        <f>AVERAGE(AX88:BA88)</f>
        <v>44063250</v>
      </c>
      <c r="AY251" s="9">
        <f t="shared" si="325"/>
        <v>44063250</v>
      </c>
      <c r="AZ251" s="9">
        <f t="shared" si="326"/>
        <v>44063250</v>
      </c>
      <c r="BA251" s="9">
        <f t="shared" si="326"/>
        <v>44063250</v>
      </c>
      <c r="BB251" s="9">
        <f>AVERAGE(BB88:BE88)</f>
        <v>44539000</v>
      </c>
      <c r="BC251" s="9">
        <f t="shared" si="327"/>
        <v>44539000</v>
      </c>
      <c r="BD251" s="9">
        <f t="shared" si="328"/>
        <v>44539000</v>
      </c>
      <c r="BE251" s="9">
        <f t="shared" si="328"/>
        <v>44539000</v>
      </c>
      <c r="BF251" s="9">
        <f>AVERAGE(BF88:BI88)</f>
        <v>41605750</v>
      </c>
      <c r="BG251" s="9">
        <f t="shared" si="329"/>
        <v>41605750</v>
      </c>
      <c r="BH251" s="9">
        <f t="shared" si="330"/>
        <v>41605750</v>
      </c>
      <c r="BI251" s="9">
        <f t="shared" si="330"/>
        <v>41605750</v>
      </c>
      <c r="BJ251" s="31">
        <f>AVERAGE(BJ88:BM88)</f>
        <v>38720500</v>
      </c>
      <c r="BK251" s="76">
        <f t="shared" si="331"/>
        <v>38720500</v>
      </c>
      <c r="BL251" s="9">
        <f t="shared" si="332"/>
        <v>38720500</v>
      </c>
      <c r="BM251" s="9">
        <f t="shared" si="332"/>
        <v>38720500</v>
      </c>
      <c r="BN251" s="31">
        <f>AVERAGE(BN88:BQ88)</f>
        <v>43522000</v>
      </c>
      <c r="BO251" s="31">
        <f t="shared" ref="BO251:BP251" si="341">BN251</f>
        <v>43522000</v>
      </c>
      <c r="BP251" s="31">
        <f t="shared" si="341"/>
        <v>43522000</v>
      </c>
      <c r="BQ251" s="9"/>
    </row>
    <row r="252" spans="3:69" x14ac:dyDescent="0.25">
      <c r="C252" s="68"/>
      <c r="D252" s="3" t="s">
        <v>16</v>
      </c>
      <c r="F252" s="9">
        <f>AVERAGE(F89:I89)</f>
        <v>11900.25</v>
      </c>
      <c r="G252" s="9">
        <f t="shared" si="303"/>
        <v>11900.25</v>
      </c>
      <c r="H252" s="9">
        <f t="shared" si="304"/>
        <v>11900.25</v>
      </c>
      <c r="I252" s="9">
        <f t="shared" si="304"/>
        <v>11900.25</v>
      </c>
      <c r="J252" s="9">
        <f>AVERAGE(J89:M89)</f>
        <v>11743</v>
      </c>
      <c r="K252" s="9">
        <f t="shared" si="305"/>
        <v>11743</v>
      </c>
      <c r="L252" s="9">
        <f t="shared" si="306"/>
        <v>11743</v>
      </c>
      <c r="M252" s="9">
        <f t="shared" si="306"/>
        <v>11743</v>
      </c>
      <c r="N252" s="9">
        <f>AVERAGE(N89:Q89)</f>
        <v>13177.75</v>
      </c>
      <c r="O252" s="9">
        <f t="shared" si="307"/>
        <v>13177.75</v>
      </c>
      <c r="P252" s="9">
        <f t="shared" si="308"/>
        <v>13177.75</v>
      </c>
      <c r="Q252" s="9">
        <f t="shared" si="308"/>
        <v>13177.75</v>
      </c>
      <c r="R252" s="9">
        <f>AVERAGE(R89:U89)</f>
        <v>14594.25</v>
      </c>
      <c r="S252" s="9">
        <f t="shared" si="309"/>
        <v>14594.25</v>
      </c>
      <c r="T252" s="9">
        <f t="shared" si="310"/>
        <v>14594.25</v>
      </c>
      <c r="U252" s="9">
        <f t="shared" si="310"/>
        <v>14594.25</v>
      </c>
      <c r="V252" s="9">
        <f>AVERAGE(V89:Y89)</f>
        <v>16914.5</v>
      </c>
      <c r="W252" s="9">
        <f t="shared" si="311"/>
        <v>16914.5</v>
      </c>
      <c r="X252" s="9">
        <f t="shared" si="312"/>
        <v>16914.5</v>
      </c>
      <c r="Y252" s="9">
        <f t="shared" si="312"/>
        <v>16914.5</v>
      </c>
      <c r="Z252" s="9">
        <f>AVERAGE(Z89:AC89)</f>
        <v>18131.25</v>
      </c>
      <c r="AA252" s="9">
        <f t="shared" si="313"/>
        <v>18131.25</v>
      </c>
      <c r="AB252" s="9">
        <f t="shared" si="314"/>
        <v>18131.25</v>
      </c>
      <c r="AC252" s="9">
        <f t="shared" si="314"/>
        <v>18131.25</v>
      </c>
      <c r="AD252" s="9">
        <f>AVERAGE(AD89:AG89)</f>
        <v>18974.5</v>
      </c>
      <c r="AE252" s="9">
        <f t="shared" si="315"/>
        <v>18974.5</v>
      </c>
      <c r="AF252" s="9">
        <f t="shared" si="316"/>
        <v>18974.5</v>
      </c>
      <c r="AG252" s="9">
        <f t="shared" si="316"/>
        <v>18974.5</v>
      </c>
      <c r="AH252" s="9">
        <f>AVERAGE(AH89:AK89)</f>
        <v>9181.25</v>
      </c>
      <c r="AI252" s="9">
        <f t="shared" si="317"/>
        <v>9181.25</v>
      </c>
      <c r="AJ252" s="9">
        <f t="shared" si="318"/>
        <v>9181.25</v>
      </c>
      <c r="AK252" s="9">
        <f t="shared" si="318"/>
        <v>9181.25</v>
      </c>
      <c r="AL252" s="9">
        <f>AVERAGE(AL89:AO89)</f>
        <v>13984.5</v>
      </c>
      <c r="AM252" s="9">
        <f t="shared" si="319"/>
        <v>13984.5</v>
      </c>
      <c r="AN252" s="9">
        <f t="shared" si="320"/>
        <v>13984.5</v>
      </c>
      <c r="AO252" s="9">
        <f t="shared" si="320"/>
        <v>13984.5</v>
      </c>
      <c r="AP252" s="9">
        <f>AVERAGE(AP89:AS89)</f>
        <v>18727.5</v>
      </c>
      <c r="AQ252" s="9">
        <f t="shared" si="321"/>
        <v>18727.5</v>
      </c>
      <c r="AR252" s="9">
        <f t="shared" si="322"/>
        <v>18727.5</v>
      </c>
      <c r="AS252" s="9">
        <f t="shared" si="322"/>
        <v>18727.5</v>
      </c>
      <c r="AT252" s="9">
        <f>AVERAGE(AT89:AW89)</f>
        <v>14364</v>
      </c>
      <c r="AU252" s="9">
        <f t="shared" si="323"/>
        <v>14364</v>
      </c>
      <c r="AV252" s="9">
        <f t="shared" si="324"/>
        <v>14364</v>
      </c>
      <c r="AW252" s="9">
        <f t="shared" si="324"/>
        <v>14364</v>
      </c>
      <c r="AX252" s="9">
        <f>AVERAGE(AX89:BA89)</f>
        <v>12785.25</v>
      </c>
      <c r="AY252" s="9">
        <f t="shared" si="325"/>
        <v>12785.25</v>
      </c>
      <c r="AZ252" s="9">
        <f t="shared" si="326"/>
        <v>12785.25</v>
      </c>
      <c r="BA252" s="9">
        <f t="shared" si="326"/>
        <v>12785.25</v>
      </c>
      <c r="BB252" s="9">
        <f>AVERAGE(BB89:BE89)</f>
        <v>12950.75</v>
      </c>
      <c r="BC252" s="9">
        <f t="shared" si="327"/>
        <v>12950.75</v>
      </c>
      <c r="BD252" s="9">
        <f t="shared" si="328"/>
        <v>12950.75</v>
      </c>
      <c r="BE252" s="9">
        <f t="shared" si="328"/>
        <v>12950.75</v>
      </c>
      <c r="BF252" s="9">
        <f>AVERAGE(BF89:BI89)</f>
        <v>11947.25</v>
      </c>
      <c r="BG252" s="9">
        <f t="shared" si="329"/>
        <v>11947.25</v>
      </c>
      <c r="BH252" s="9">
        <f t="shared" si="330"/>
        <v>11947.25</v>
      </c>
      <c r="BI252" s="9">
        <f t="shared" si="330"/>
        <v>11947.25</v>
      </c>
      <c r="BJ252" s="31">
        <f>AVERAGE(BJ89:BM89)</f>
        <v>12099.25</v>
      </c>
      <c r="BK252" s="76">
        <f t="shared" si="331"/>
        <v>12099.25</v>
      </c>
      <c r="BL252" s="9">
        <f t="shared" si="332"/>
        <v>12099.25</v>
      </c>
      <c r="BM252" s="9">
        <f t="shared" si="332"/>
        <v>12099.25</v>
      </c>
      <c r="BN252" s="31">
        <f>AVERAGE(BN89:BQ89)</f>
        <v>13803.666666666666</v>
      </c>
      <c r="BO252" s="31">
        <f t="shared" ref="BO252:BP252" si="342">BN252</f>
        <v>13803.666666666666</v>
      </c>
      <c r="BP252" s="31">
        <f t="shared" si="342"/>
        <v>13803.666666666666</v>
      </c>
      <c r="BQ252" s="9"/>
    </row>
    <row r="253" spans="3:69" x14ac:dyDescent="0.25">
      <c r="C253" s="3" t="s">
        <v>42</v>
      </c>
      <c r="D253" s="3" t="s">
        <v>14</v>
      </c>
      <c r="F253" s="9">
        <f>AVERAGE(F92:I92)</f>
        <v>66886500</v>
      </c>
      <c r="G253" s="9">
        <f t="shared" si="303"/>
        <v>66886500</v>
      </c>
      <c r="H253" s="9">
        <f t="shared" si="304"/>
        <v>66886500</v>
      </c>
      <c r="I253" s="9">
        <f t="shared" si="304"/>
        <v>66886500</v>
      </c>
      <c r="J253" s="9">
        <f>AVERAGE(J92:M92)</f>
        <v>67964175</v>
      </c>
      <c r="K253" s="9">
        <f t="shared" si="305"/>
        <v>67964175</v>
      </c>
      <c r="L253" s="9">
        <f t="shared" si="306"/>
        <v>67964175</v>
      </c>
      <c r="M253" s="9">
        <f t="shared" si="306"/>
        <v>67964175</v>
      </c>
      <c r="N253" s="9">
        <f>AVERAGE(N92:Q92)</f>
        <v>77483250</v>
      </c>
      <c r="O253" s="9">
        <f t="shared" si="307"/>
        <v>77483250</v>
      </c>
      <c r="P253" s="9">
        <f t="shared" si="308"/>
        <v>77483250</v>
      </c>
      <c r="Q253" s="9">
        <f t="shared" si="308"/>
        <v>77483250</v>
      </c>
      <c r="R253" s="9">
        <f>AVERAGE(R92:U92)</f>
        <v>87360250</v>
      </c>
      <c r="S253" s="9">
        <f t="shared" si="309"/>
        <v>87360250</v>
      </c>
      <c r="T253" s="9">
        <f t="shared" si="310"/>
        <v>87360250</v>
      </c>
      <c r="U253" s="9">
        <f t="shared" si="310"/>
        <v>87360250</v>
      </c>
      <c r="V253" s="9">
        <f>AVERAGE(V92:Y92)</f>
        <v>76485250</v>
      </c>
      <c r="W253" s="9">
        <f t="shared" si="311"/>
        <v>76485250</v>
      </c>
      <c r="X253" s="9">
        <f t="shared" si="312"/>
        <v>76485250</v>
      </c>
      <c r="Y253" s="9">
        <f t="shared" si="312"/>
        <v>76485250</v>
      </c>
      <c r="Z253" s="9">
        <f>AVERAGE(Z92:AC92)</f>
        <v>115882250</v>
      </c>
      <c r="AA253" s="9">
        <f t="shared" si="313"/>
        <v>115882250</v>
      </c>
      <c r="AB253" s="9">
        <f t="shared" si="314"/>
        <v>115882250</v>
      </c>
      <c r="AC253" s="9">
        <f t="shared" si="314"/>
        <v>115882250</v>
      </c>
      <c r="AD253" s="9">
        <f>AVERAGE(AD92:AG92)</f>
        <v>119563250</v>
      </c>
      <c r="AE253" s="9">
        <f t="shared" si="315"/>
        <v>119563250</v>
      </c>
      <c r="AF253" s="9">
        <f t="shared" si="316"/>
        <v>119563250</v>
      </c>
      <c r="AG253" s="9">
        <f t="shared" si="316"/>
        <v>119563250</v>
      </c>
      <c r="AH253" s="9">
        <f>AVERAGE(AH92:AK92)</f>
        <v>57772750</v>
      </c>
      <c r="AI253" s="9">
        <f t="shared" si="317"/>
        <v>57772750</v>
      </c>
      <c r="AJ253" s="9">
        <f t="shared" si="318"/>
        <v>57772750</v>
      </c>
      <c r="AK253" s="9">
        <f t="shared" si="318"/>
        <v>57772750</v>
      </c>
      <c r="AL253" s="9">
        <f>AVERAGE(AL92:AO92)</f>
        <v>72421750</v>
      </c>
      <c r="AM253" s="9">
        <f t="shared" si="319"/>
        <v>72421750</v>
      </c>
      <c r="AN253" s="9">
        <f t="shared" si="320"/>
        <v>72421750</v>
      </c>
      <c r="AO253" s="9">
        <f t="shared" si="320"/>
        <v>72421750</v>
      </c>
      <c r="AP253" s="9">
        <f>AVERAGE(AP92:AS92)</f>
        <v>97874500</v>
      </c>
      <c r="AQ253" s="9">
        <f t="shared" si="321"/>
        <v>97874500</v>
      </c>
      <c r="AR253" s="9">
        <f t="shared" si="322"/>
        <v>97874500</v>
      </c>
      <c r="AS253" s="9">
        <f t="shared" si="322"/>
        <v>97874500</v>
      </c>
      <c r="AT253" s="9">
        <f>AVERAGE(AT92:AW92)</f>
        <v>95713500</v>
      </c>
      <c r="AU253" s="9">
        <f t="shared" si="323"/>
        <v>95713500</v>
      </c>
      <c r="AV253" s="9">
        <f t="shared" si="324"/>
        <v>95713500</v>
      </c>
      <c r="AW253" s="9">
        <f t="shared" si="324"/>
        <v>95713500</v>
      </c>
      <c r="AX253" s="9">
        <f>AVERAGE(AX92:BA92)</f>
        <v>86948500</v>
      </c>
      <c r="AY253" s="9">
        <f t="shared" si="325"/>
        <v>86948500</v>
      </c>
      <c r="AZ253" s="9">
        <f t="shared" si="326"/>
        <v>86948500</v>
      </c>
      <c r="BA253" s="9">
        <f t="shared" si="326"/>
        <v>86948500</v>
      </c>
      <c r="BB253" s="9">
        <f>AVERAGE(BB92:BE92)</f>
        <v>87651750</v>
      </c>
      <c r="BC253" s="9">
        <f t="shared" si="327"/>
        <v>87651750</v>
      </c>
      <c r="BD253" s="9">
        <f t="shared" si="328"/>
        <v>87651750</v>
      </c>
      <c r="BE253" s="9">
        <f t="shared" si="328"/>
        <v>87651750</v>
      </c>
      <c r="BF253" s="9">
        <f>AVERAGE(BF92:BI92)</f>
        <v>87914250</v>
      </c>
      <c r="BG253" s="9">
        <f t="shared" si="329"/>
        <v>87914250</v>
      </c>
      <c r="BH253" s="9">
        <f t="shared" si="330"/>
        <v>87914250</v>
      </c>
      <c r="BI253" s="9">
        <f t="shared" si="330"/>
        <v>87914250</v>
      </c>
      <c r="BJ253" s="31">
        <f>AVERAGE(BJ92:BM92)</f>
        <v>85001000</v>
      </c>
      <c r="BK253" s="76">
        <f t="shared" si="331"/>
        <v>85001000</v>
      </c>
      <c r="BL253" s="9">
        <f t="shared" si="332"/>
        <v>85001000</v>
      </c>
      <c r="BM253" s="9">
        <f t="shared" si="332"/>
        <v>85001000</v>
      </c>
      <c r="BN253" s="31">
        <f>AVERAGE(BN92:BQ92)</f>
        <v>85280666.666666672</v>
      </c>
      <c r="BO253" s="31">
        <f t="shared" ref="BO253:BP253" si="343">BN253</f>
        <v>85280666.666666672</v>
      </c>
      <c r="BP253" s="31">
        <f t="shared" si="343"/>
        <v>85280666.666666672</v>
      </c>
      <c r="BQ253" s="9"/>
    </row>
    <row r="254" spans="3:69" x14ac:dyDescent="0.25">
      <c r="C254" s="68"/>
      <c r="D254" s="3" t="s">
        <v>16</v>
      </c>
      <c r="F254" s="9">
        <f>AVERAGE(F93:I93)</f>
        <v>30812.75</v>
      </c>
      <c r="G254" s="9">
        <f t="shared" si="303"/>
        <v>30812.75</v>
      </c>
      <c r="H254" s="9">
        <f t="shared" si="304"/>
        <v>30812.75</v>
      </c>
      <c r="I254" s="9">
        <f t="shared" si="304"/>
        <v>30812.75</v>
      </c>
      <c r="J254" s="9">
        <f>AVERAGE(J93:M93)</f>
        <v>30553</v>
      </c>
      <c r="K254" s="9">
        <f t="shared" si="305"/>
        <v>30553</v>
      </c>
      <c r="L254" s="9">
        <f t="shared" si="306"/>
        <v>30553</v>
      </c>
      <c r="M254" s="9">
        <f t="shared" si="306"/>
        <v>30553</v>
      </c>
      <c r="N254" s="9">
        <f>AVERAGE(N93:Q93)</f>
        <v>32334</v>
      </c>
      <c r="O254" s="9">
        <f t="shared" si="307"/>
        <v>32334</v>
      </c>
      <c r="P254" s="9">
        <f t="shared" si="308"/>
        <v>32334</v>
      </c>
      <c r="Q254" s="9">
        <f t="shared" si="308"/>
        <v>32334</v>
      </c>
      <c r="R254" s="9">
        <f>AVERAGE(R93:U93)</f>
        <v>32695.25</v>
      </c>
      <c r="S254" s="9">
        <f t="shared" si="309"/>
        <v>32695.25</v>
      </c>
      <c r="T254" s="9">
        <f t="shared" si="310"/>
        <v>32695.25</v>
      </c>
      <c r="U254" s="9">
        <f t="shared" si="310"/>
        <v>32695.25</v>
      </c>
      <c r="V254" s="9">
        <f>AVERAGE(V93:Y93)</f>
        <v>35291.5</v>
      </c>
      <c r="W254" s="9">
        <f t="shared" si="311"/>
        <v>35291.5</v>
      </c>
      <c r="X254" s="9">
        <f t="shared" si="312"/>
        <v>35291.5</v>
      </c>
      <c r="Y254" s="9">
        <f t="shared" si="312"/>
        <v>35291.5</v>
      </c>
      <c r="Z254" s="9">
        <f>AVERAGE(Z93:AC93)</f>
        <v>39732.5</v>
      </c>
      <c r="AA254" s="9">
        <f t="shared" si="313"/>
        <v>39732.5</v>
      </c>
      <c r="AB254" s="9">
        <f t="shared" si="314"/>
        <v>39732.5</v>
      </c>
      <c r="AC254" s="9">
        <f t="shared" si="314"/>
        <v>39732.5</v>
      </c>
      <c r="AD254" s="9">
        <f>AVERAGE(AD93:AG93)</f>
        <v>38628.75</v>
      </c>
      <c r="AE254" s="9">
        <f t="shared" si="315"/>
        <v>38628.75</v>
      </c>
      <c r="AF254" s="9">
        <f t="shared" si="316"/>
        <v>38628.75</v>
      </c>
      <c r="AG254" s="9">
        <f t="shared" si="316"/>
        <v>38628.75</v>
      </c>
      <c r="AH254" s="9">
        <f>AVERAGE(AH93:AK93)</f>
        <v>17877.5</v>
      </c>
      <c r="AI254" s="9">
        <f t="shared" si="317"/>
        <v>17877.5</v>
      </c>
      <c r="AJ254" s="9">
        <f t="shared" si="318"/>
        <v>17877.5</v>
      </c>
      <c r="AK254" s="9">
        <f t="shared" si="318"/>
        <v>17877.5</v>
      </c>
      <c r="AL254" s="9">
        <f>AVERAGE(AL93:AO93)</f>
        <v>23313.75</v>
      </c>
      <c r="AM254" s="9">
        <f t="shared" si="319"/>
        <v>23313.75</v>
      </c>
      <c r="AN254" s="9">
        <f t="shared" si="320"/>
        <v>23313.75</v>
      </c>
      <c r="AO254" s="9">
        <f t="shared" si="320"/>
        <v>23313.75</v>
      </c>
      <c r="AP254" s="9">
        <f>AVERAGE(AP93:AS93)</f>
        <v>29817</v>
      </c>
      <c r="AQ254" s="9">
        <f t="shared" si="321"/>
        <v>29817</v>
      </c>
      <c r="AR254" s="9">
        <f t="shared" si="322"/>
        <v>29817</v>
      </c>
      <c r="AS254" s="9">
        <f t="shared" si="322"/>
        <v>29817</v>
      </c>
      <c r="AT254" s="9">
        <f>AVERAGE(AT93:AW93)</f>
        <v>29300.5</v>
      </c>
      <c r="AU254" s="9">
        <f t="shared" si="323"/>
        <v>29300.5</v>
      </c>
      <c r="AV254" s="9">
        <f t="shared" si="324"/>
        <v>29300.5</v>
      </c>
      <c r="AW254" s="9">
        <f t="shared" si="324"/>
        <v>29300.5</v>
      </c>
      <c r="AX254" s="9">
        <f>AVERAGE(AX93:BA93)</f>
        <v>27750.5</v>
      </c>
      <c r="AY254" s="9">
        <f t="shared" si="325"/>
        <v>27750.5</v>
      </c>
      <c r="AZ254" s="9">
        <f t="shared" si="326"/>
        <v>27750.5</v>
      </c>
      <c r="BA254" s="9">
        <f t="shared" si="326"/>
        <v>27750.5</v>
      </c>
      <c r="BB254" s="9">
        <f>AVERAGE(BB93:BE93)</f>
        <v>28653.75</v>
      </c>
      <c r="BC254" s="9">
        <f t="shared" si="327"/>
        <v>28653.75</v>
      </c>
      <c r="BD254" s="9">
        <f t="shared" si="328"/>
        <v>28653.75</v>
      </c>
      <c r="BE254" s="9">
        <f t="shared" si="328"/>
        <v>28653.75</v>
      </c>
      <c r="BF254" s="9">
        <f>AVERAGE(BF93:BI93)</f>
        <v>29050.25</v>
      </c>
      <c r="BG254" s="9">
        <f t="shared" si="329"/>
        <v>29050.25</v>
      </c>
      <c r="BH254" s="9">
        <f t="shared" si="330"/>
        <v>29050.25</v>
      </c>
      <c r="BI254" s="9">
        <f t="shared" si="330"/>
        <v>29050.25</v>
      </c>
      <c r="BJ254" s="31">
        <f>AVERAGE(BJ93:BM93)</f>
        <v>27175.5</v>
      </c>
      <c r="BK254" s="76">
        <f t="shared" si="331"/>
        <v>27175.5</v>
      </c>
      <c r="BL254" s="9">
        <f t="shared" si="332"/>
        <v>27175.5</v>
      </c>
      <c r="BM254" s="9">
        <f t="shared" si="332"/>
        <v>27175.5</v>
      </c>
      <c r="BN254" s="31">
        <f>AVERAGE(BN93:BQ93)</f>
        <v>27229.666666666668</v>
      </c>
      <c r="BO254" s="31">
        <f t="shared" ref="BO254:BP254" si="344">BN254</f>
        <v>27229.666666666668</v>
      </c>
      <c r="BP254" s="31">
        <f t="shared" si="344"/>
        <v>27229.666666666668</v>
      </c>
      <c r="BQ254" s="9"/>
    </row>
    <row r="255" spans="3:69" x14ac:dyDescent="0.25">
      <c r="C255" s="3" t="s">
        <v>43</v>
      </c>
      <c r="D255" s="3" t="s">
        <v>14</v>
      </c>
      <c r="F255" s="9">
        <f>AVERAGE(F96:I96)</f>
        <v>74051750</v>
      </c>
      <c r="G255" s="9">
        <f t="shared" si="303"/>
        <v>74051750</v>
      </c>
      <c r="H255" s="9">
        <f t="shared" si="304"/>
        <v>74051750</v>
      </c>
      <c r="I255" s="9">
        <f t="shared" si="304"/>
        <v>74051750</v>
      </c>
      <c r="J255" s="9">
        <f>AVERAGE(J96:M96)</f>
        <v>85092000</v>
      </c>
      <c r="K255" s="9">
        <f t="shared" si="305"/>
        <v>85092000</v>
      </c>
      <c r="L255" s="9">
        <f t="shared" si="306"/>
        <v>85092000</v>
      </c>
      <c r="M255" s="9">
        <f t="shared" si="306"/>
        <v>85092000</v>
      </c>
      <c r="N255" s="9">
        <f>AVERAGE(N96:Q96)</f>
        <v>87453250</v>
      </c>
      <c r="O255" s="9">
        <f t="shared" si="307"/>
        <v>87453250</v>
      </c>
      <c r="P255" s="9">
        <f t="shared" si="308"/>
        <v>87453250</v>
      </c>
      <c r="Q255" s="9">
        <f t="shared" si="308"/>
        <v>87453250</v>
      </c>
      <c r="R255" s="9">
        <f>AVERAGE(R96:U96)</f>
        <v>83755500</v>
      </c>
      <c r="S255" s="9">
        <f t="shared" si="309"/>
        <v>83755500</v>
      </c>
      <c r="T255" s="9">
        <f t="shared" si="310"/>
        <v>83755500</v>
      </c>
      <c r="U255" s="9">
        <f t="shared" si="310"/>
        <v>83755500</v>
      </c>
      <c r="V255" s="9">
        <f>AVERAGE(V96:Y96)</f>
        <v>101687750</v>
      </c>
      <c r="W255" s="9">
        <f t="shared" si="311"/>
        <v>101687750</v>
      </c>
      <c r="X255" s="9">
        <f t="shared" si="312"/>
        <v>101687750</v>
      </c>
      <c r="Y255" s="9">
        <f t="shared" si="312"/>
        <v>101687750</v>
      </c>
      <c r="Z255" s="9">
        <f>AVERAGE(Z96:AC96)</f>
        <v>117756250</v>
      </c>
      <c r="AA255" s="9">
        <f t="shared" si="313"/>
        <v>117756250</v>
      </c>
      <c r="AB255" s="9">
        <f t="shared" si="314"/>
        <v>117756250</v>
      </c>
      <c r="AC255" s="9">
        <f t="shared" si="314"/>
        <v>117756250</v>
      </c>
      <c r="AD255" s="9">
        <f>AVERAGE(AD96:AG96)</f>
        <v>116398250</v>
      </c>
      <c r="AE255" s="9">
        <f t="shared" si="315"/>
        <v>116398250</v>
      </c>
      <c r="AF255" s="9">
        <f t="shared" si="316"/>
        <v>116398250</v>
      </c>
      <c r="AG255" s="9">
        <f t="shared" si="316"/>
        <v>116398250</v>
      </c>
      <c r="AH255" s="9">
        <f>AVERAGE(AH96:AK96)</f>
        <v>84120500</v>
      </c>
      <c r="AI255" s="9">
        <f t="shared" si="317"/>
        <v>84120500</v>
      </c>
      <c r="AJ255" s="9">
        <f t="shared" si="318"/>
        <v>84120500</v>
      </c>
      <c r="AK255" s="9">
        <f t="shared" si="318"/>
        <v>84120500</v>
      </c>
      <c r="AL255" s="9">
        <f>AVERAGE(AL96:AO96)</f>
        <v>111094750</v>
      </c>
      <c r="AM255" s="9">
        <f t="shared" si="319"/>
        <v>111094750</v>
      </c>
      <c r="AN255" s="9">
        <f t="shared" si="320"/>
        <v>111094750</v>
      </c>
      <c r="AO255" s="9">
        <f t="shared" si="320"/>
        <v>111094750</v>
      </c>
      <c r="AP255" s="9">
        <f>AVERAGE(AP96:AS96)</f>
        <v>128334250</v>
      </c>
      <c r="AQ255" s="9">
        <f t="shared" si="321"/>
        <v>128334250</v>
      </c>
      <c r="AR255" s="9">
        <f t="shared" si="322"/>
        <v>128334250</v>
      </c>
      <c r="AS255" s="9">
        <f t="shared" si="322"/>
        <v>128334250</v>
      </c>
      <c r="AT255" s="9">
        <f>AVERAGE(AT96:AW96)</f>
        <v>131938175</v>
      </c>
      <c r="AU255" s="9">
        <f t="shared" si="323"/>
        <v>131938175</v>
      </c>
      <c r="AV255" s="9">
        <f t="shared" si="324"/>
        <v>131938175</v>
      </c>
      <c r="AW255" s="9">
        <f t="shared" si="324"/>
        <v>131938175</v>
      </c>
      <c r="AX255" s="9">
        <f>AVERAGE(AX96:BA96)</f>
        <v>123647750</v>
      </c>
      <c r="AY255" s="9">
        <f t="shared" si="325"/>
        <v>123647750</v>
      </c>
      <c r="AZ255" s="9">
        <f t="shared" si="326"/>
        <v>123647750</v>
      </c>
      <c r="BA255" s="9">
        <f t="shared" si="326"/>
        <v>123647750</v>
      </c>
      <c r="BB255" s="9">
        <f>AVERAGE(BB96:BE96)</f>
        <v>130591500</v>
      </c>
      <c r="BC255" s="9">
        <f t="shared" si="327"/>
        <v>130591500</v>
      </c>
      <c r="BD255" s="9">
        <f t="shared" si="328"/>
        <v>130591500</v>
      </c>
      <c r="BE255" s="9">
        <f t="shared" si="328"/>
        <v>130591500</v>
      </c>
      <c r="BF255" s="9">
        <f>AVERAGE(BF96:BI96)</f>
        <v>137820500</v>
      </c>
      <c r="BG255" s="9">
        <f t="shared" si="329"/>
        <v>137820500</v>
      </c>
      <c r="BH255" s="9">
        <f t="shared" si="330"/>
        <v>137820500</v>
      </c>
      <c r="BI255" s="9">
        <f t="shared" si="330"/>
        <v>137820500</v>
      </c>
      <c r="BJ255" s="31">
        <f>AVERAGE(BJ96:BM96)</f>
        <v>145351500</v>
      </c>
      <c r="BK255" s="76">
        <f t="shared" si="331"/>
        <v>145351500</v>
      </c>
      <c r="BL255" s="9">
        <f t="shared" si="332"/>
        <v>145351500</v>
      </c>
      <c r="BM255" s="9">
        <f t="shared" si="332"/>
        <v>145351500</v>
      </c>
      <c r="BN255" s="31">
        <f>AVERAGE(BN96:BQ96)</f>
        <v>163729333.33333334</v>
      </c>
      <c r="BO255" s="31">
        <f t="shared" ref="BO255:BP255" si="345">BN255</f>
        <v>163729333.33333334</v>
      </c>
      <c r="BP255" s="31">
        <f t="shared" si="345"/>
        <v>163729333.33333334</v>
      </c>
      <c r="BQ255" s="9"/>
    </row>
    <row r="256" spans="3:69" x14ac:dyDescent="0.25">
      <c r="C256" s="68"/>
      <c r="D256" s="3" t="s">
        <v>16</v>
      </c>
      <c r="F256" s="9">
        <f>AVERAGE(F97:I97)</f>
        <v>7035.5</v>
      </c>
      <c r="G256" s="9">
        <f t="shared" si="303"/>
        <v>7035.5</v>
      </c>
      <c r="H256" s="9">
        <f t="shared" si="304"/>
        <v>7035.5</v>
      </c>
      <c r="I256" s="9">
        <f t="shared" si="304"/>
        <v>7035.5</v>
      </c>
      <c r="J256" s="9">
        <f>AVERAGE(J97:M97)</f>
        <v>8843.75</v>
      </c>
      <c r="K256" s="9">
        <f t="shared" si="305"/>
        <v>8843.75</v>
      </c>
      <c r="L256" s="9">
        <f t="shared" si="306"/>
        <v>8843.75</v>
      </c>
      <c r="M256" s="9">
        <f t="shared" si="306"/>
        <v>8843.75</v>
      </c>
      <c r="N256" s="9">
        <f>AVERAGE(N97:Q97)</f>
        <v>9738.25</v>
      </c>
      <c r="O256" s="9">
        <f t="shared" si="307"/>
        <v>9738.25</v>
      </c>
      <c r="P256" s="9">
        <f t="shared" si="308"/>
        <v>9738.25</v>
      </c>
      <c r="Q256" s="9">
        <f t="shared" si="308"/>
        <v>9738.25</v>
      </c>
      <c r="R256" s="9">
        <f>AVERAGE(R97:U97)</f>
        <v>8394.75</v>
      </c>
      <c r="S256" s="9">
        <f t="shared" si="309"/>
        <v>8394.75</v>
      </c>
      <c r="T256" s="9">
        <f t="shared" si="310"/>
        <v>8394.75</v>
      </c>
      <c r="U256" s="9">
        <f t="shared" si="310"/>
        <v>8394.75</v>
      </c>
      <c r="V256" s="9">
        <f>AVERAGE(V97:Y97)</f>
        <v>9548.25</v>
      </c>
      <c r="W256" s="9">
        <f t="shared" si="311"/>
        <v>9548.25</v>
      </c>
      <c r="X256" s="9">
        <f t="shared" si="312"/>
        <v>9548.25</v>
      </c>
      <c r="Y256" s="9">
        <f t="shared" si="312"/>
        <v>9548.25</v>
      </c>
      <c r="Z256" s="9">
        <f>AVERAGE(Z97:AC97)</f>
        <v>10951.25</v>
      </c>
      <c r="AA256" s="9">
        <f t="shared" si="313"/>
        <v>10951.25</v>
      </c>
      <c r="AB256" s="9">
        <f t="shared" si="314"/>
        <v>10951.25</v>
      </c>
      <c r="AC256" s="9">
        <f t="shared" si="314"/>
        <v>10951.25</v>
      </c>
      <c r="AD256" s="9">
        <f>AVERAGE(AD97:AG97)</f>
        <v>9524.25</v>
      </c>
      <c r="AE256" s="9">
        <f t="shared" si="315"/>
        <v>9524.25</v>
      </c>
      <c r="AF256" s="9">
        <f t="shared" si="316"/>
        <v>9524.25</v>
      </c>
      <c r="AG256" s="9">
        <f t="shared" si="316"/>
        <v>9524.25</v>
      </c>
      <c r="AH256" s="9">
        <f>AVERAGE(AH97:AK97)</f>
        <v>7471.5</v>
      </c>
      <c r="AI256" s="9">
        <f t="shared" si="317"/>
        <v>7471.5</v>
      </c>
      <c r="AJ256" s="9">
        <f t="shared" si="318"/>
        <v>7471.5</v>
      </c>
      <c r="AK256" s="9">
        <f t="shared" si="318"/>
        <v>7471.5</v>
      </c>
      <c r="AL256" s="9">
        <f>AVERAGE(AL97:AO97)</f>
        <v>10078.5</v>
      </c>
      <c r="AM256" s="9">
        <f t="shared" si="319"/>
        <v>10078.5</v>
      </c>
      <c r="AN256" s="9">
        <f t="shared" si="320"/>
        <v>10078.5</v>
      </c>
      <c r="AO256" s="9">
        <f t="shared" si="320"/>
        <v>10078.5</v>
      </c>
      <c r="AP256" s="9">
        <f>AVERAGE(AP97:AS97)</f>
        <v>11293</v>
      </c>
      <c r="AQ256" s="9">
        <f t="shared" si="321"/>
        <v>11293</v>
      </c>
      <c r="AR256" s="9">
        <f t="shared" si="322"/>
        <v>11293</v>
      </c>
      <c r="AS256" s="9">
        <f t="shared" si="322"/>
        <v>11293</v>
      </c>
      <c r="AT256" s="9">
        <f>AVERAGE(AT97:AW97)</f>
        <v>11664.25</v>
      </c>
      <c r="AU256" s="9">
        <f t="shared" si="323"/>
        <v>11664.25</v>
      </c>
      <c r="AV256" s="9">
        <f t="shared" si="324"/>
        <v>11664.25</v>
      </c>
      <c r="AW256" s="9">
        <f t="shared" si="324"/>
        <v>11664.25</v>
      </c>
      <c r="AX256" s="9">
        <f>AVERAGE(AX97:BA97)</f>
        <v>11764</v>
      </c>
      <c r="AY256" s="9">
        <f t="shared" si="325"/>
        <v>11764</v>
      </c>
      <c r="AZ256" s="9">
        <f t="shared" si="326"/>
        <v>11764</v>
      </c>
      <c r="BA256" s="9">
        <f t="shared" si="326"/>
        <v>11764</v>
      </c>
      <c r="BB256" s="9">
        <f>AVERAGE(BB97:BE97)</f>
        <v>12864.25</v>
      </c>
      <c r="BC256" s="9">
        <f t="shared" si="327"/>
        <v>12864.25</v>
      </c>
      <c r="BD256" s="9">
        <f t="shared" si="328"/>
        <v>12864.25</v>
      </c>
      <c r="BE256" s="9">
        <f t="shared" si="328"/>
        <v>12864.25</v>
      </c>
      <c r="BF256" s="9">
        <f>AVERAGE(BF97:BI97)</f>
        <v>12049.25</v>
      </c>
      <c r="BG256" s="9">
        <f t="shared" si="329"/>
        <v>12049.25</v>
      </c>
      <c r="BH256" s="9">
        <f t="shared" si="330"/>
        <v>12049.25</v>
      </c>
      <c r="BI256" s="9">
        <f t="shared" si="330"/>
        <v>12049.25</v>
      </c>
      <c r="BJ256" s="31">
        <f>AVERAGE(BJ97:BM97)</f>
        <v>14865</v>
      </c>
      <c r="BK256" s="76">
        <f t="shared" si="331"/>
        <v>14865</v>
      </c>
      <c r="BL256" s="9">
        <f t="shared" si="332"/>
        <v>14865</v>
      </c>
      <c r="BM256" s="9">
        <f t="shared" si="332"/>
        <v>14865</v>
      </c>
      <c r="BN256" s="31">
        <f>AVERAGE(BN97:BQ97)</f>
        <v>16656.333333333332</v>
      </c>
      <c r="BO256" s="31">
        <f t="shared" ref="BO256:BP256" si="346">BN256</f>
        <v>16656.333333333332</v>
      </c>
      <c r="BP256" s="31">
        <f t="shared" si="346"/>
        <v>16656.333333333332</v>
      </c>
      <c r="BQ256" s="9"/>
    </row>
    <row r="257" spans="3:69" x14ac:dyDescent="0.25">
      <c r="C257" s="3" t="s">
        <v>49</v>
      </c>
      <c r="D257" s="3" t="s">
        <v>14</v>
      </c>
      <c r="F257" s="9">
        <f>AVERAGE(F100:I100)</f>
        <v>54303500</v>
      </c>
      <c r="G257" s="9">
        <f t="shared" si="303"/>
        <v>54303500</v>
      </c>
      <c r="H257" s="9">
        <f t="shared" si="304"/>
        <v>54303500</v>
      </c>
      <c r="I257" s="9">
        <f t="shared" si="304"/>
        <v>54303500</v>
      </c>
      <c r="J257" s="9">
        <f>AVERAGE(J100:M100)</f>
        <v>46682250</v>
      </c>
      <c r="K257" s="9">
        <f t="shared" si="305"/>
        <v>46682250</v>
      </c>
      <c r="L257" s="9">
        <f t="shared" si="306"/>
        <v>46682250</v>
      </c>
      <c r="M257" s="9">
        <f t="shared" si="306"/>
        <v>46682250</v>
      </c>
      <c r="N257" s="9">
        <f>AVERAGE(N100:Q100)</f>
        <v>57574750</v>
      </c>
      <c r="O257" s="9">
        <f t="shared" si="307"/>
        <v>57574750</v>
      </c>
      <c r="P257" s="9">
        <f t="shared" si="308"/>
        <v>57574750</v>
      </c>
      <c r="Q257" s="9">
        <f t="shared" si="308"/>
        <v>57574750</v>
      </c>
      <c r="R257" s="9">
        <f>AVERAGE(R100:U100)</f>
        <v>65146000</v>
      </c>
      <c r="S257" s="9">
        <f t="shared" si="309"/>
        <v>65146000</v>
      </c>
      <c r="T257" s="9">
        <f t="shared" si="310"/>
        <v>65146000</v>
      </c>
      <c r="U257" s="9">
        <f t="shared" si="310"/>
        <v>65146000</v>
      </c>
      <c r="V257" s="9">
        <f>AVERAGE(V100:Y100)</f>
        <v>83341750</v>
      </c>
      <c r="W257" s="9">
        <f t="shared" si="311"/>
        <v>83341750</v>
      </c>
      <c r="X257" s="9">
        <f t="shared" si="312"/>
        <v>83341750</v>
      </c>
      <c r="Y257" s="9">
        <f t="shared" si="312"/>
        <v>83341750</v>
      </c>
      <c r="Z257" s="9">
        <f>AVERAGE(Z100:AC100)</f>
        <v>106772750</v>
      </c>
      <c r="AA257" s="9">
        <f t="shared" si="313"/>
        <v>106772750</v>
      </c>
      <c r="AB257" s="9">
        <f t="shared" si="314"/>
        <v>106772750</v>
      </c>
      <c r="AC257" s="9">
        <f t="shared" si="314"/>
        <v>106772750</v>
      </c>
      <c r="AD257" s="9">
        <f>AVERAGE(AD100:AG100)</f>
        <v>114717750</v>
      </c>
      <c r="AE257" s="9">
        <f t="shared" si="315"/>
        <v>114717750</v>
      </c>
      <c r="AF257" s="9">
        <f t="shared" si="316"/>
        <v>114717750</v>
      </c>
      <c r="AG257" s="9">
        <f t="shared" si="316"/>
        <v>114717750</v>
      </c>
      <c r="AH257" s="9">
        <f>AVERAGE(AH100:AK100)</f>
        <v>74043750</v>
      </c>
      <c r="AI257" s="9">
        <f t="shared" si="317"/>
        <v>74043750</v>
      </c>
      <c r="AJ257" s="9">
        <f t="shared" si="318"/>
        <v>74043750</v>
      </c>
      <c r="AK257" s="9">
        <f t="shared" si="318"/>
        <v>74043750</v>
      </c>
      <c r="AL257" s="9">
        <f>AVERAGE(AL100:AO100)</f>
        <v>61093250</v>
      </c>
      <c r="AM257" s="9">
        <f t="shared" si="319"/>
        <v>61093250</v>
      </c>
      <c r="AN257" s="9">
        <f t="shared" si="320"/>
        <v>61093250</v>
      </c>
      <c r="AO257" s="9">
        <f t="shared" si="320"/>
        <v>61093250</v>
      </c>
      <c r="AP257" s="9">
        <f>AVERAGE(AP100:AS100)</f>
        <v>66065500</v>
      </c>
      <c r="AQ257" s="9">
        <f t="shared" si="321"/>
        <v>66065500</v>
      </c>
      <c r="AR257" s="9">
        <f t="shared" si="322"/>
        <v>66065500</v>
      </c>
      <c r="AS257" s="9">
        <f t="shared" si="322"/>
        <v>66065500</v>
      </c>
      <c r="AT257" s="9">
        <f>AVERAGE(AT100:AW100)</f>
        <v>67971500</v>
      </c>
      <c r="AU257" s="9">
        <f t="shared" si="323"/>
        <v>67971500</v>
      </c>
      <c r="AV257" s="9">
        <f t="shared" si="324"/>
        <v>67971500</v>
      </c>
      <c r="AW257" s="9">
        <f t="shared" si="324"/>
        <v>67971500</v>
      </c>
      <c r="AX257" s="9">
        <f>AVERAGE(AX100:BA100)</f>
        <v>61224500</v>
      </c>
      <c r="AY257" s="9">
        <f t="shared" si="325"/>
        <v>61224500</v>
      </c>
      <c r="AZ257" s="9">
        <f t="shared" si="326"/>
        <v>61224500</v>
      </c>
      <c r="BA257" s="9">
        <f t="shared" si="326"/>
        <v>61224500</v>
      </c>
      <c r="BB257" s="9">
        <f>AVERAGE(BB100:BE100)</f>
        <v>61022925</v>
      </c>
      <c r="BC257" s="9">
        <f t="shared" si="327"/>
        <v>61022925</v>
      </c>
      <c r="BD257" s="9">
        <f t="shared" si="328"/>
        <v>61022925</v>
      </c>
      <c r="BE257" s="9">
        <f t="shared" si="328"/>
        <v>61022925</v>
      </c>
      <c r="BF257" s="9">
        <f>AVERAGE(BF100:BI100)</f>
        <v>52805750</v>
      </c>
      <c r="BG257" s="9">
        <f t="shared" si="329"/>
        <v>52805750</v>
      </c>
      <c r="BH257" s="9">
        <f t="shared" si="330"/>
        <v>52805750</v>
      </c>
      <c r="BI257" s="9">
        <f t="shared" si="330"/>
        <v>52805750</v>
      </c>
      <c r="BJ257" s="31">
        <f>AVERAGE(BJ100:BM100)</f>
        <v>48567000</v>
      </c>
      <c r="BK257" s="76">
        <f t="shared" si="331"/>
        <v>48567000</v>
      </c>
      <c r="BL257" s="9">
        <f t="shared" si="332"/>
        <v>48567000</v>
      </c>
      <c r="BM257" s="9">
        <f t="shared" si="332"/>
        <v>48567000</v>
      </c>
      <c r="BN257" s="31">
        <f>AVERAGE(BN100:BQ100)</f>
        <v>41912000</v>
      </c>
      <c r="BO257" s="31">
        <f t="shared" ref="BO257:BP257" si="347">BN257</f>
        <v>41912000</v>
      </c>
      <c r="BP257" s="31">
        <f t="shared" si="347"/>
        <v>41912000</v>
      </c>
      <c r="BQ257" s="9"/>
    </row>
    <row r="258" spans="3:69" x14ac:dyDescent="0.25">
      <c r="C258" s="68"/>
      <c r="D258" s="3" t="s">
        <v>16</v>
      </c>
      <c r="F258" s="9">
        <f>AVERAGE(F101:I101)</f>
        <v>21884</v>
      </c>
      <c r="G258" s="9">
        <f t="shared" ref="G258:I264" si="348">F258</f>
        <v>21884</v>
      </c>
      <c r="H258" s="9">
        <f t="shared" si="348"/>
        <v>21884</v>
      </c>
      <c r="I258" s="9">
        <f t="shared" si="348"/>
        <v>21884</v>
      </c>
      <c r="J258" s="9">
        <f>AVERAGE(J101:M101)</f>
        <v>17260.25</v>
      </c>
      <c r="K258" s="9">
        <f t="shared" ref="K258:M264" si="349">J258</f>
        <v>17260.25</v>
      </c>
      <c r="L258" s="9">
        <f t="shared" si="349"/>
        <v>17260.25</v>
      </c>
      <c r="M258" s="9">
        <f t="shared" si="349"/>
        <v>17260.25</v>
      </c>
      <c r="N258" s="9">
        <f>AVERAGE(N101:Q101)</f>
        <v>19470</v>
      </c>
      <c r="O258" s="9">
        <f t="shared" ref="O258:Q264" si="350">N258</f>
        <v>19470</v>
      </c>
      <c r="P258" s="9">
        <f t="shared" si="350"/>
        <v>19470</v>
      </c>
      <c r="Q258" s="9">
        <f t="shared" si="350"/>
        <v>19470</v>
      </c>
      <c r="R258" s="9">
        <f>AVERAGE(R101:U101)</f>
        <v>19087.5</v>
      </c>
      <c r="S258" s="9">
        <f t="shared" ref="S258:U264" si="351">R258</f>
        <v>19087.5</v>
      </c>
      <c r="T258" s="9">
        <f t="shared" si="351"/>
        <v>19087.5</v>
      </c>
      <c r="U258" s="9">
        <f t="shared" si="351"/>
        <v>19087.5</v>
      </c>
      <c r="V258" s="9">
        <f>AVERAGE(V101:Y101)</f>
        <v>24434</v>
      </c>
      <c r="W258" s="9">
        <f t="shared" ref="W258:Y264" si="352">V258</f>
        <v>24434</v>
      </c>
      <c r="X258" s="9">
        <f t="shared" si="352"/>
        <v>24434</v>
      </c>
      <c r="Y258" s="9">
        <f t="shared" si="352"/>
        <v>24434</v>
      </c>
      <c r="Z258" s="9">
        <f>AVERAGE(Z101:AC101)</f>
        <v>27581</v>
      </c>
      <c r="AA258" s="9">
        <f t="shared" ref="AA258:AC264" si="353">Z258</f>
        <v>27581</v>
      </c>
      <c r="AB258" s="9">
        <f t="shared" si="353"/>
        <v>27581</v>
      </c>
      <c r="AC258" s="9">
        <f t="shared" si="353"/>
        <v>27581</v>
      </c>
      <c r="AD258" s="9">
        <f>AVERAGE(AD101:AG101)</f>
        <v>29118.25</v>
      </c>
      <c r="AE258" s="9">
        <f t="shared" ref="AE258:AG264" si="354">AD258</f>
        <v>29118.25</v>
      </c>
      <c r="AF258" s="9">
        <f t="shared" si="354"/>
        <v>29118.25</v>
      </c>
      <c r="AG258" s="9">
        <f t="shared" si="354"/>
        <v>29118.25</v>
      </c>
      <c r="AH258" s="9">
        <f>AVERAGE(AH101:AK101)</f>
        <v>18440.75</v>
      </c>
      <c r="AI258" s="9">
        <f t="shared" ref="AI258:AK264" si="355">AH258</f>
        <v>18440.75</v>
      </c>
      <c r="AJ258" s="9">
        <f t="shared" si="355"/>
        <v>18440.75</v>
      </c>
      <c r="AK258" s="9">
        <f t="shared" si="355"/>
        <v>18440.75</v>
      </c>
      <c r="AL258" s="9">
        <f>AVERAGE(AL101:AO101)</f>
        <v>17556.25</v>
      </c>
      <c r="AM258" s="9">
        <f t="shared" ref="AM258:AO264" si="356">AL258</f>
        <v>17556.25</v>
      </c>
      <c r="AN258" s="9">
        <f t="shared" si="356"/>
        <v>17556.25</v>
      </c>
      <c r="AO258" s="9">
        <f t="shared" si="356"/>
        <v>17556.25</v>
      </c>
      <c r="AP258" s="9">
        <f>AVERAGE(AP101:AS101)</f>
        <v>19354.25</v>
      </c>
      <c r="AQ258" s="9">
        <f t="shared" ref="AQ258:AS264" si="357">AP258</f>
        <v>19354.25</v>
      </c>
      <c r="AR258" s="9">
        <f t="shared" si="357"/>
        <v>19354.25</v>
      </c>
      <c r="AS258" s="9">
        <f t="shared" si="357"/>
        <v>19354.25</v>
      </c>
      <c r="AT258" s="9">
        <f>AVERAGE(AT101:AW101)</f>
        <v>20051</v>
      </c>
      <c r="AU258" s="9">
        <f t="shared" ref="AU258:AW264" si="358">AT258</f>
        <v>20051</v>
      </c>
      <c r="AV258" s="9">
        <f t="shared" si="358"/>
        <v>20051</v>
      </c>
      <c r="AW258" s="9">
        <f t="shared" si="358"/>
        <v>20051</v>
      </c>
      <c r="AX258" s="9">
        <f>AVERAGE(AX101:BA101)</f>
        <v>16732.5</v>
      </c>
      <c r="AY258" s="9">
        <f t="shared" ref="AY258:BA264" si="359">AX258</f>
        <v>16732.5</v>
      </c>
      <c r="AZ258" s="9">
        <f t="shared" si="359"/>
        <v>16732.5</v>
      </c>
      <c r="BA258" s="9">
        <f t="shared" si="359"/>
        <v>16732.5</v>
      </c>
      <c r="BB258" s="9">
        <f>AVERAGE(BB101:BE101)</f>
        <v>18542.75</v>
      </c>
      <c r="BC258" s="9">
        <f t="shared" ref="BC258:BE264" si="360">BB258</f>
        <v>18542.75</v>
      </c>
      <c r="BD258" s="9">
        <f t="shared" si="360"/>
        <v>18542.75</v>
      </c>
      <c r="BE258" s="9">
        <f t="shared" si="360"/>
        <v>18542.75</v>
      </c>
      <c r="BF258" s="9">
        <f>AVERAGE(BF101:BI101)</f>
        <v>14967.25</v>
      </c>
      <c r="BG258" s="9">
        <f t="shared" ref="BG258:BI264" si="361">BF258</f>
        <v>14967.25</v>
      </c>
      <c r="BH258" s="9">
        <f t="shared" si="361"/>
        <v>14967.25</v>
      </c>
      <c r="BI258" s="9">
        <f t="shared" si="361"/>
        <v>14967.25</v>
      </c>
      <c r="BJ258" s="31">
        <f>AVERAGE(BJ101:BM101)</f>
        <v>13102</v>
      </c>
      <c r="BK258" s="76">
        <f t="shared" ref="BK258:BM264" si="362">BJ258</f>
        <v>13102</v>
      </c>
      <c r="BL258" s="9">
        <f t="shared" si="362"/>
        <v>13102</v>
      </c>
      <c r="BM258" s="9">
        <f t="shared" si="362"/>
        <v>13102</v>
      </c>
      <c r="BN258" s="31">
        <f>AVERAGE(BN101:BQ101)</f>
        <v>11669.666666666666</v>
      </c>
      <c r="BO258" s="31">
        <f t="shared" ref="BO258:BP258" si="363">BN258</f>
        <v>11669.666666666666</v>
      </c>
      <c r="BP258" s="31">
        <f t="shared" si="363"/>
        <v>11669.666666666666</v>
      </c>
      <c r="BQ258" s="9"/>
    </row>
    <row r="259" spans="3:69" x14ac:dyDescent="0.25">
      <c r="C259" s="3" t="s">
        <v>50</v>
      </c>
      <c r="D259" s="3" t="s">
        <v>14</v>
      </c>
      <c r="F259" s="9">
        <f>AVERAGE(F104:I104)</f>
        <v>27391750</v>
      </c>
      <c r="G259" s="9">
        <f t="shared" si="348"/>
        <v>27391750</v>
      </c>
      <c r="H259" s="9">
        <f t="shared" si="348"/>
        <v>27391750</v>
      </c>
      <c r="I259" s="9">
        <f t="shared" si="348"/>
        <v>27391750</v>
      </c>
      <c r="J259" s="9">
        <f>AVERAGE(J104:M104)</f>
        <v>30708250</v>
      </c>
      <c r="K259" s="9">
        <f t="shared" si="349"/>
        <v>30708250</v>
      </c>
      <c r="L259" s="9">
        <f t="shared" si="349"/>
        <v>30708250</v>
      </c>
      <c r="M259" s="9">
        <f t="shared" si="349"/>
        <v>30708250</v>
      </c>
      <c r="N259" s="9">
        <f>AVERAGE(N104:Q104)</f>
        <v>32036750</v>
      </c>
      <c r="O259" s="9">
        <f t="shared" si="350"/>
        <v>32036750</v>
      </c>
      <c r="P259" s="9">
        <f t="shared" si="350"/>
        <v>32036750</v>
      </c>
      <c r="Q259" s="9">
        <f t="shared" si="350"/>
        <v>32036750</v>
      </c>
      <c r="R259" s="9">
        <f>AVERAGE(R104:U104)</f>
        <v>27813250</v>
      </c>
      <c r="S259" s="9">
        <f t="shared" si="351"/>
        <v>27813250</v>
      </c>
      <c r="T259" s="9">
        <f t="shared" si="351"/>
        <v>27813250</v>
      </c>
      <c r="U259" s="9">
        <f t="shared" si="351"/>
        <v>27813250</v>
      </c>
      <c r="V259" s="9">
        <f>AVERAGE(V104:Y104)</f>
        <v>34217750</v>
      </c>
      <c r="W259" s="9">
        <f t="shared" si="352"/>
        <v>34217750</v>
      </c>
      <c r="X259" s="9">
        <f t="shared" si="352"/>
        <v>34217750</v>
      </c>
      <c r="Y259" s="9">
        <f t="shared" si="352"/>
        <v>34217750</v>
      </c>
      <c r="Z259" s="9">
        <f>AVERAGE(Z104:AC104)</f>
        <v>39368000</v>
      </c>
      <c r="AA259" s="9">
        <f t="shared" si="353"/>
        <v>39368000</v>
      </c>
      <c r="AB259" s="9">
        <f t="shared" si="353"/>
        <v>39368000</v>
      </c>
      <c r="AC259" s="9">
        <f t="shared" si="353"/>
        <v>39368000</v>
      </c>
      <c r="AD259" s="9">
        <f>AVERAGE(AD104:AG104)</f>
        <v>45084000</v>
      </c>
      <c r="AE259" s="9">
        <f t="shared" si="354"/>
        <v>45084000</v>
      </c>
      <c r="AF259" s="9">
        <f t="shared" si="354"/>
        <v>45084000</v>
      </c>
      <c r="AG259" s="9">
        <f t="shared" si="354"/>
        <v>45084000</v>
      </c>
      <c r="AH259" s="9">
        <f>AVERAGE(AH104:AK104)</f>
        <v>31452750</v>
      </c>
      <c r="AI259" s="9">
        <f t="shared" si="355"/>
        <v>31452750</v>
      </c>
      <c r="AJ259" s="9">
        <f t="shared" si="355"/>
        <v>31452750</v>
      </c>
      <c r="AK259" s="9">
        <f t="shared" si="355"/>
        <v>31452750</v>
      </c>
      <c r="AL259" s="9">
        <f>AVERAGE(AL104:AO104)</f>
        <v>34668250</v>
      </c>
      <c r="AM259" s="9">
        <f t="shared" si="356"/>
        <v>34668250</v>
      </c>
      <c r="AN259" s="9">
        <f t="shared" si="356"/>
        <v>34668250</v>
      </c>
      <c r="AO259" s="9">
        <f t="shared" si="356"/>
        <v>34668250</v>
      </c>
      <c r="AP259" s="9">
        <f>AVERAGE(AP104:AS104)</f>
        <v>36664175</v>
      </c>
      <c r="AQ259" s="9">
        <f t="shared" si="357"/>
        <v>36664175</v>
      </c>
      <c r="AR259" s="9">
        <f t="shared" si="357"/>
        <v>36664175</v>
      </c>
      <c r="AS259" s="9">
        <f t="shared" si="357"/>
        <v>36664175</v>
      </c>
      <c r="AT259" s="9">
        <f>AVERAGE(AT104:AW104)</f>
        <v>40436250</v>
      </c>
      <c r="AU259" s="9">
        <f t="shared" si="358"/>
        <v>40436250</v>
      </c>
      <c r="AV259" s="9">
        <f t="shared" si="358"/>
        <v>40436250</v>
      </c>
      <c r="AW259" s="9">
        <f t="shared" si="358"/>
        <v>40436250</v>
      </c>
      <c r="AX259" s="9">
        <f>AVERAGE(AX104:BA104)</f>
        <v>40555250</v>
      </c>
      <c r="AY259" s="9">
        <f t="shared" si="359"/>
        <v>40555250</v>
      </c>
      <c r="AZ259" s="9">
        <f t="shared" si="359"/>
        <v>40555250</v>
      </c>
      <c r="BA259" s="9">
        <f t="shared" si="359"/>
        <v>40555250</v>
      </c>
      <c r="BB259" s="9">
        <f>AVERAGE(BB104:BE104)</f>
        <v>37770000</v>
      </c>
      <c r="BC259" s="9">
        <f t="shared" si="360"/>
        <v>37770000</v>
      </c>
      <c r="BD259" s="9">
        <f t="shared" si="360"/>
        <v>37770000</v>
      </c>
      <c r="BE259" s="9">
        <f t="shared" si="360"/>
        <v>37770000</v>
      </c>
      <c r="BF259" s="9">
        <f>AVERAGE(BF104:BI104)</f>
        <v>38223425</v>
      </c>
      <c r="BG259" s="9">
        <f t="shared" si="361"/>
        <v>38223425</v>
      </c>
      <c r="BH259" s="9">
        <f t="shared" si="361"/>
        <v>38223425</v>
      </c>
      <c r="BI259" s="9">
        <f t="shared" si="361"/>
        <v>38223425</v>
      </c>
      <c r="BJ259" s="31">
        <f>AVERAGE(BJ104:BM104)</f>
        <v>39571750</v>
      </c>
      <c r="BK259" s="76">
        <f t="shared" si="362"/>
        <v>39571750</v>
      </c>
      <c r="BL259" s="9">
        <f t="shared" si="362"/>
        <v>39571750</v>
      </c>
      <c r="BM259" s="9">
        <f t="shared" si="362"/>
        <v>39571750</v>
      </c>
      <c r="BN259" s="31">
        <f>AVERAGE(BN104:BQ104)</f>
        <v>44049666.666666664</v>
      </c>
      <c r="BO259" s="31">
        <f t="shared" ref="BO259:BP259" si="364">BN259</f>
        <v>44049666.666666664</v>
      </c>
      <c r="BP259" s="31">
        <f t="shared" si="364"/>
        <v>44049666.666666664</v>
      </c>
      <c r="BQ259" s="9"/>
    </row>
    <row r="260" spans="3:69" x14ac:dyDescent="0.25">
      <c r="C260" s="68"/>
      <c r="D260" s="3" t="s">
        <v>16</v>
      </c>
      <c r="F260" s="9">
        <f>AVERAGE(F105:I105)</f>
        <v>4563.5</v>
      </c>
      <c r="G260" s="9">
        <f t="shared" si="348"/>
        <v>4563.5</v>
      </c>
      <c r="H260" s="9">
        <f t="shared" si="348"/>
        <v>4563.5</v>
      </c>
      <c r="I260" s="9">
        <f t="shared" si="348"/>
        <v>4563.5</v>
      </c>
      <c r="J260" s="9">
        <f>AVERAGE(J105:M105)</f>
        <v>4719.5</v>
      </c>
      <c r="K260" s="9">
        <f t="shared" si="349"/>
        <v>4719.5</v>
      </c>
      <c r="L260" s="9">
        <f t="shared" si="349"/>
        <v>4719.5</v>
      </c>
      <c r="M260" s="9">
        <f t="shared" si="349"/>
        <v>4719.5</v>
      </c>
      <c r="N260" s="9">
        <f>AVERAGE(N105:Q105)</f>
        <v>4941.75</v>
      </c>
      <c r="O260" s="9">
        <f t="shared" si="350"/>
        <v>4941.75</v>
      </c>
      <c r="P260" s="9">
        <f t="shared" si="350"/>
        <v>4941.75</v>
      </c>
      <c r="Q260" s="9">
        <f t="shared" si="350"/>
        <v>4941.75</v>
      </c>
      <c r="R260" s="9">
        <f>AVERAGE(R105:U105)</f>
        <v>4219.5</v>
      </c>
      <c r="S260" s="9">
        <f t="shared" si="351"/>
        <v>4219.5</v>
      </c>
      <c r="T260" s="9">
        <f t="shared" si="351"/>
        <v>4219.5</v>
      </c>
      <c r="U260" s="9">
        <f t="shared" si="351"/>
        <v>4219.5</v>
      </c>
      <c r="V260" s="9">
        <f>AVERAGE(V105:Y105)</f>
        <v>5225.5</v>
      </c>
      <c r="W260" s="9">
        <f t="shared" si="352"/>
        <v>5225.5</v>
      </c>
      <c r="X260" s="9">
        <f t="shared" si="352"/>
        <v>5225.5</v>
      </c>
      <c r="Y260" s="9">
        <f t="shared" si="352"/>
        <v>5225.5</v>
      </c>
      <c r="Z260" s="9">
        <f>AVERAGE(Z105:AC105)</f>
        <v>5683</v>
      </c>
      <c r="AA260" s="9">
        <f t="shared" si="353"/>
        <v>5683</v>
      </c>
      <c r="AB260" s="9">
        <f t="shared" si="353"/>
        <v>5683</v>
      </c>
      <c r="AC260" s="9">
        <f t="shared" si="353"/>
        <v>5683</v>
      </c>
      <c r="AD260" s="9">
        <f>AVERAGE(AD105:AG105)</f>
        <v>5727.5</v>
      </c>
      <c r="AE260" s="9">
        <f t="shared" si="354"/>
        <v>5727.5</v>
      </c>
      <c r="AF260" s="9">
        <f t="shared" si="354"/>
        <v>5727.5</v>
      </c>
      <c r="AG260" s="9">
        <f t="shared" si="354"/>
        <v>5727.5</v>
      </c>
      <c r="AH260" s="9">
        <f>AVERAGE(AH105:AK105)</f>
        <v>4533.25</v>
      </c>
      <c r="AI260" s="9">
        <f t="shared" si="355"/>
        <v>4533.25</v>
      </c>
      <c r="AJ260" s="9">
        <f t="shared" si="355"/>
        <v>4533.25</v>
      </c>
      <c r="AK260" s="9">
        <f t="shared" si="355"/>
        <v>4533.25</v>
      </c>
      <c r="AL260" s="9">
        <f>AVERAGE(AL105:AO105)</f>
        <v>4996.5</v>
      </c>
      <c r="AM260" s="9">
        <f t="shared" si="356"/>
        <v>4996.5</v>
      </c>
      <c r="AN260" s="9">
        <f t="shared" si="356"/>
        <v>4996.5</v>
      </c>
      <c r="AO260" s="9">
        <f t="shared" si="356"/>
        <v>4996.5</v>
      </c>
      <c r="AP260" s="9">
        <f>AVERAGE(AP105:AS105)</f>
        <v>3971.5</v>
      </c>
      <c r="AQ260" s="9">
        <f t="shared" si="357"/>
        <v>3971.5</v>
      </c>
      <c r="AR260" s="9">
        <f t="shared" si="357"/>
        <v>3971.5</v>
      </c>
      <c r="AS260" s="9">
        <f t="shared" si="357"/>
        <v>3971.5</v>
      </c>
      <c r="AT260" s="9">
        <f>AVERAGE(AT105:AW105)</f>
        <v>5348.75</v>
      </c>
      <c r="AU260" s="9">
        <f t="shared" si="358"/>
        <v>5348.75</v>
      </c>
      <c r="AV260" s="9">
        <f t="shared" si="358"/>
        <v>5348.75</v>
      </c>
      <c r="AW260" s="9">
        <f t="shared" si="358"/>
        <v>5348.75</v>
      </c>
      <c r="AX260" s="9">
        <f>AVERAGE(AX105:BA105)</f>
        <v>5421</v>
      </c>
      <c r="AY260" s="9">
        <f t="shared" si="359"/>
        <v>5421</v>
      </c>
      <c r="AZ260" s="9">
        <f t="shared" si="359"/>
        <v>5421</v>
      </c>
      <c r="BA260" s="9">
        <f t="shared" si="359"/>
        <v>5421</v>
      </c>
      <c r="BB260" s="9">
        <f>AVERAGE(BB105:BE105)</f>
        <v>5283.25</v>
      </c>
      <c r="BC260" s="9">
        <f t="shared" si="360"/>
        <v>5283.25</v>
      </c>
      <c r="BD260" s="9">
        <f t="shared" si="360"/>
        <v>5283.25</v>
      </c>
      <c r="BE260" s="9">
        <f t="shared" si="360"/>
        <v>5283.25</v>
      </c>
      <c r="BF260" s="9">
        <f>AVERAGE(BF105:BI105)</f>
        <v>5100.25</v>
      </c>
      <c r="BG260" s="9">
        <f t="shared" si="361"/>
        <v>5100.25</v>
      </c>
      <c r="BH260" s="9">
        <f t="shared" si="361"/>
        <v>5100.25</v>
      </c>
      <c r="BI260" s="9">
        <f t="shared" si="361"/>
        <v>5100.25</v>
      </c>
      <c r="BJ260" s="31">
        <f>AVERAGE(BJ105:BM105)</f>
        <v>5794</v>
      </c>
      <c r="BK260" s="76">
        <f t="shared" si="362"/>
        <v>5794</v>
      </c>
      <c r="BL260" s="9">
        <f t="shared" si="362"/>
        <v>5794</v>
      </c>
      <c r="BM260" s="9">
        <f t="shared" si="362"/>
        <v>5794</v>
      </c>
      <c r="BN260" s="31">
        <f>AVERAGE(BN105:BQ105)</f>
        <v>5940.666666666667</v>
      </c>
      <c r="BO260" s="31">
        <f t="shared" ref="BO260:BP260" si="365">BN260</f>
        <v>5940.666666666667</v>
      </c>
      <c r="BP260" s="31">
        <f t="shared" si="365"/>
        <v>5940.666666666667</v>
      </c>
      <c r="BQ260" s="9"/>
    </row>
    <row r="261" spans="3:69" x14ac:dyDescent="0.25">
      <c r="C261" s="3" t="s">
        <v>51</v>
      </c>
      <c r="D261" s="3" t="s">
        <v>14</v>
      </c>
      <c r="F261" s="9">
        <f>AVERAGE(F108:I108)</f>
        <v>55285000</v>
      </c>
      <c r="G261" s="9">
        <f t="shared" si="348"/>
        <v>55285000</v>
      </c>
      <c r="H261" s="9">
        <f t="shared" si="348"/>
        <v>55285000</v>
      </c>
      <c r="I261" s="9">
        <f t="shared" si="348"/>
        <v>55285000</v>
      </c>
      <c r="J261" s="9">
        <f>AVERAGE(J108:M108)</f>
        <v>58473000</v>
      </c>
      <c r="K261" s="9">
        <f t="shared" si="349"/>
        <v>58473000</v>
      </c>
      <c r="L261" s="9">
        <f t="shared" si="349"/>
        <v>58473000</v>
      </c>
      <c r="M261" s="9">
        <f t="shared" si="349"/>
        <v>58473000</v>
      </c>
      <c r="N261" s="9">
        <f>AVERAGE(N108:Q108)</f>
        <v>64566000</v>
      </c>
      <c r="O261" s="9">
        <f t="shared" si="350"/>
        <v>64566000</v>
      </c>
      <c r="P261" s="9">
        <f t="shared" si="350"/>
        <v>64566000</v>
      </c>
      <c r="Q261" s="9">
        <f t="shared" si="350"/>
        <v>64566000</v>
      </c>
      <c r="R261" s="9">
        <f>AVERAGE(R108:U108)</f>
        <v>57788250</v>
      </c>
      <c r="S261" s="9">
        <f t="shared" si="351"/>
        <v>57788250</v>
      </c>
      <c r="T261" s="9">
        <f t="shared" si="351"/>
        <v>57788250</v>
      </c>
      <c r="U261" s="9">
        <f t="shared" si="351"/>
        <v>57788250</v>
      </c>
      <c r="V261" s="9">
        <f>AVERAGE(V108:Y108)</f>
        <v>72618000</v>
      </c>
      <c r="W261" s="9">
        <f t="shared" si="352"/>
        <v>72618000</v>
      </c>
      <c r="X261" s="9">
        <f t="shared" si="352"/>
        <v>72618000</v>
      </c>
      <c r="Y261" s="9">
        <f t="shared" si="352"/>
        <v>72618000</v>
      </c>
      <c r="Z261" s="9">
        <f>AVERAGE(Z108:AC108)</f>
        <v>80608500</v>
      </c>
      <c r="AA261" s="9">
        <f t="shared" si="353"/>
        <v>80608500</v>
      </c>
      <c r="AB261" s="9">
        <f t="shared" si="353"/>
        <v>80608500</v>
      </c>
      <c r="AC261" s="9">
        <f t="shared" si="353"/>
        <v>80608500</v>
      </c>
      <c r="AD261" s="9">
        <f>AVERAGE(AD108:AG108)</f>
        <v>79709000</v>
      </c>
      <c r="AE261" s="9">
        <f t="shared" si="354"/>
        <v>79709000</v>
      </c>
      <c r="AF261" s="9">
        <f t="shared" si="354"/>
        <v>79709000</v>
      </c>
      <c r="AG261" s="9">
        <f t="shared" si="354"/>
        <v>79709000</v>
      </c>
      <c r="AH261" s="9">
        <f>AVERAGE(AH108:AK108)</f>
        <v>54405500</v>
      </c>
      <c r="AI261" s="9">
        <f t="shared" si="355"/>
        <v>54405500</v>
      </c>
      <c r="AJ261" s="9">
        <f t="shared" si="355"/>
        <v>54405500</v>
      </c>
      <c r="AK261" s="9">
        <f t="shared" si="355"/>
        <v>54405500</v>
      </c>
      <c r="AL261" s="9">
        <f>AVERAGE(AL108:AO108)</f>
        <v>59949250</v>
      </c>
      <c r="AM261" s="9">
        <f t="shared" si="356"/>
        <v>59949250</v>
      </c>
      <c r="AN261" s="9">
        <f t="shared" si="356"/>
        <v>59949250</v>
      </c>
      <c r="AO261" s="9">
        <f t="shared" si="356"/>
        <v>59949250</v>
      </c>
      <c r="AP261" s="9">
        <f>AVERAGE(AP108:AS108)</f>
        <v>69820250</v>
      </c>
      <c r="AQ261" s="9">
        <f t="shared" si="357"/>
        <v>69820250</v>
      </c>
      <c r="AR261" s="9">
        <f t="shared" si="357"/>
        <v>69820250</v>
      </c>
      <c r="AS261" s="9">
        <f t="shared" si="357"/>
        <v>69820250</v>
      </c>
      <c r="AT261" s="9">
        <f>AVERAGE(AT108:AW108)</f>
        <v>71374500</v>
      </c>
      <c r="AU261" s="9">
        <f t="shared" si="358"/>
        <v>71374500</v>
      </c>
      <c r="AV261" s="9">
        <f t="shared" si="358"/>
        <v>71374500</v>
      </c>
      <c r="AW261" s="9">
        <f t="shared" si="358"/>
        <v>71374500</v>
      </c>
      <c r="AX261" s="9">
        <f>AVERAGE(AX108:BA108)</f>
        <v>72157500</v>
      </c>
      <c r="AY261" s="9">
        <f t="shared" si="359"/>
        <v>72157500</v>
      </c>
      <c r="AZ261" s="9">
        <f t="shared" si="359"/>
        <v>72157500</v>
      </c>
      <c r="BA261" s="9">
        <f t="shared" si="359"/>
        <v>72157500</v>
      </c>
      <c r="BB261" s="9">
        <f>AVERAGE(BB108:BE108)</f>
        <v>71198250</v>
      </c>
      <c r="BC261" s="9">
        <f t="shared" si="360"/>
        <v>71198250</v>
      </c>
      <c r="BD261" s="9">
        <f t="shared" si="360"/>
        <v>71198250</v>
      </c>
      <c r="BE261" s="9">
        <f t="shared" si="360"/>
        <v>71198250</v>
      </c>
      <c r="BF261" s="9">
        <f>AVERAGE(BF108:BI108)</f>
        <v>70519750</v>
      </c>
      <c r="BG261" s="9">
        <f t="shared" si="361"/>
        <v>70519750</v>
      </c>
      <c r="BH261" s="9">
        <f t="shared" si="361"/>
        <v>70519750</v>
      </c>
      <c r="BI261" s="9">
        <f t="shared" si="361"/>
        <v>70519750</v>
      </c>
      <c r="BJ261" s="31">
        <f>AVERAGE(BJ108:BM108)</f>
        <v>69818000</v>
      </c>
      <c r="BK261" s="76">
        <f t="shared" si="362"/>
        <v>69818000</v>
      </c>
      <c r="BL261" s="9">
        <f t="shared" si="362"/>
        <v>69818000</v>
      </c>
      <c r="BM261" s="9">
        <f t="shared" si="362"/>
        <v>69818000</v>
      </c>
      <c r="BN261" s="31">
        <f>AVERAGE(BN108:BQ108)</f>
        <v>74037333.333333328</v>
      </c>
      <c r="BO261" s="31">
        <f t="shared" ref="BO261:BP261" si="366">BN261</f>
        <v>74037333.333333328</v>
      </c>
      <c r="BP261" s="31">
        <f t="shared" si="366"/>
        <v>74037333.333333328</v>
      </c>
      <c r="BQ261" s="9"/>
    </row>
    <row r="262" spans="3:69" x14ac:dyDescent="0.25">
      <c r="C262" s="68"/>
      <c r="D262" s="3" t="s">
        <v>16</v>
      </c>
      <c r="F262" s="9">
        <f>AVERAGE(F109:I109)</f>
        <v>6785.75</v>
      </c>
      <c r="G262" s="9">
        <f t="shared" si="348"/>
        <v>6785.75</v>
      </c>
      <c r="H262" s="9">
        <f t="shared" si="348"/>
        <v>6785.75</v>
      </c>
      <c r="I262" s="9">
        <f t="shared" si="348"/>
        <v>6785.75</v>
      </c>
      <c r="J262" s="9">
        <f>AVERAGE(J109:M109)</f>
        <v>7446.5</v>
      </c>
      <c r="K262" s="9">
        <f t="shared" si="349"/>
        <v>7446.5</v>
      </c>
      <c r="L262" s="9">
        <f t="shared" si="349"/>
        <v>7446.5</v>
      </c>
      <c r="M262" s="9">
        <f t="shared" si="349"/>
        <v>7446.5</v>
      </c>
      <c r="N262" s="9">
        <f>AVERAGE(N109:Q109)</f>
        <v>7856</v>
      </c>
      <c r="O262" s="9">
        <f t="shared" si="350"/>
        <v>7856</v>
      </c>
      <c r="P262" s="9">
        <f t="shared" si="350"/>
        <v>7856</v>
      </c>
      <c r="Q262" s="9">
        <f t="shared" si="350"/>
        <v>7856</v>
      </c>
      <c r="R262" s="9">
        <f>AVERAGE(R109:U109)</f>
        <v>7935.75</v>
      </c>
      <c r="S262" s="9">
        <f t="shared" si="351"/>
        <v>7935.75</v>
      </c>
      <c r="T262" s="9">
        <f t="shared" si="351"/>
        <v>7935.75</v>
      </c>
      <c r="U262" s="9">
        <f t="shared" si="351"/>
        <v>7935.75</v>
      </c>
      <c r="V262" s="9">
        <f>AVERAGE(V109:Y109)</f>
        <v>9900.25</v>
      </c>
      <c r="W262" s="9">
        <f t="shared" si="352"/>
        <v>9900.25</v>
      </c>
      <c r="X262" s="9">
        <f t="shared" si="352"/>
        <v>9900.25</v>
      </c>
      <c r="Y262" s="9">
        <f t="shared" si="352"/>
        <v>9900.25</v>
      </c>
      <c r="Z262" s="9">
        <f>AVERAGE(Z109:AC109)</f>
        <v>10657</v>
      </c>
      <c r="AA262" s="9">
        <f t="shared" si="353"/>
        <v>10657</v>
      </c>
      <c r="AB262" s="9">
        <f t="shared" si="353"/>
        <v>10657</v>
      </c>
      <c r="AC262" s="9">
        <f t="shared" si="353"/>
        <v>10657</v>
      </c>
      <c r="AD262" s="9">
        <f>AVERAGE(AD109:AG109)</f>
        <v>10583.25</v>
      </c>
      <c r="AE262" s="9">
        <f t="shared" si="354"/>
        <v>10583.25</v>
      </c>
      <c r="AF262" s="9">
        <f t="shared" si="354"/>
        <v>10583.25</v>
      </c>
      <c r="AG262" s="9">
        <f t="shared" si="354"/>
        <v>10583.25</v>
      </c>
      <c r="AH262" s="9">
        <f>AVERAGE(AH109:AK109)</f>
        <v>7227.25</v>
      </c>
      <c r="AI262" s="9">
        <f t="shared" si="355"/>
        <v>7227.25</v>
      </c>
      <c r="AJ262" s="9">
        <f t="shared" si="355"/>
        <v>7227.25</v>
      </c>
      <c r="AK262" s="9">
        <f t="shared" si="355"/>
        <v>7227.25</v>
      </c>
      <c r="AL262" s="9">
        <f>AVERAGE(AL109:AO109)</f>
        <v>8242.5</v>
      </c>
      <c r="AM262" s="9">
        <f t="shared" si="356"/>
        <v>8242.5</v>
      </c>
      <c r="AN262" s="9">
        <f t="shared" si="356"/>
        <v>8242.5</v>
      </c>
      <c r="AO262" s="9">
        <f t="shared" si="356"/>
        <v>8242.5</v>
      </c>
      <c r="AP262" s="9">
        <f>AVERAGE(AP109:AS109)</f>
        <v>9007.75</v>
      </c>
      <c r="AQ262" s="9">
        <f t="shared" si="357"/>
        <v>9007.75</v>
      </c>
      <c r="AR262" s="9">
        <f t="shared" si="357"/>
        <v>9007.75</v>
      </c>
      <c r="AS262" s="9">
        <f t="shared" si="357"/>
        <v>9007.75</v>
      </c>
      <c r="AT262" s="9">
        <f>AVERAGE(AT109:AW109)</f>
        <v>9529</v>
      </c>
      <c r="AU262" s="9">
        <f t="shared" si="358"/>
        <v>9529</v>
      </c>
      <c r="AV262" s="9">
        <f t="shared" si="358"/>
        <v>9529</v>
      </c>
      <c r="AW262" s="9">
        <f t="shared" si="358"/>
        <v>9529</v>
      </c>
      <c r="AX262" s="9">
        <f>AVERAGE(AX109:BA109)</f>
        <v>9874.75</v>
      </c>
      <c r="AY262" s="9">
        <f t="shared" si="359"/>
        <v>9874.75</v>
      </c>
      <c r="AZ262" s="9">
        <f t="shared" si="359"/>
        <v>9874.75</v>
      </c>
      <c r="BA262" s="9">
        <f t="shared" si="359"/>
        <v>9874.75</v>
      </c>
      <c r="BB262" s="9">
        <f>AVERAGE(BB109:BE109)</f>
        <v>10216.75</v>
      </c>
      <c r="BC262" s="9">
        <f t="shared" si="360"/>
        <v>10216.75</v>
      </c>
      <c r="BD262" s="9">
        <f t="shared" si="360"/>
        <v>10216.75</v>
      </c>
      <c r="BE262" s="9">
        <f t="shared" si="360"/>
        <v>10216.75</v>
      </c>
      <c r="BF262" s="9">
        <f>AVERAGE(BF109:BI109)</f>
        <v>9596.25</v>
      </c>
      <c r="BG262" s="9">
        <f t="shared" si="361"/>
        <v>9596.25</v>
      </c>
      <c r="BH262" s="9">
        <f t="shared" si="361"/>
        <v>9596.25</v>
      </c>
      <c r="BI262" s="9">
        <f t="shared" si="361"/>
        <v>9596.25</v>
      </c>
      <c r="BJ262" s="31">
        <f>AVERAGE(BJ109:BM109)</f>
        <v>9255</v>
      </c>
      <c r="BK262" s="76">
        <f t="shared" si="362"/>
        <v>9255</v>
      </c>
      <c r="BL262" s="9">
        <f t="shared" si="362"/>
        <v>9255</v>
      </c>
      <c r="BM262" s="9">
        <f t="shared" si="362"/>
        <v>9255</v>
      </c>
      <c r="BN262" s="31">
        <f>AVERAGE(BN109:BQ109)</f>
        <v>9584.3333333333339</v>
      </c>
      <c r="BO262" s="31">
        <f t="shared" ref="BO262:BP262" si="367">BN262</f>
        <v>9584.3333333333339</v>
      </c>
      <c r="BP262" s="31">
        <f t="shared" si="367"/>
        <v>9584.3333333333339</v>
      </c>
      <c r="BQ262" s="9"/>
    </row>
    <row r="263" spans="3:69" x14ac:dyDescent="0.25">
      <c r="C263" s="3" t="s">
        <v>52</v>
      </c>
      <c r="D263" s="3" t="s">
        <v>14</v>
      </c>
      <c r="F263" s="9">
        <f>AVERAGE(F112:I112)</f>
        <v>18033250</v>
      </c>
      <c r="G263" s="9">
        <f t="shared" si="348"/>
        <v>18033250</v>
      </c>
      <c r="H263" s="9">
        <f t="shared" si="348"/>
        <v>18033250</v>
      </c>
      <c r="I263" s="9">
        <f t="shared" si="348"/>
        <v>18033250</v>
      </c>
      <c r="J263" s="9">
        <f>AVERAGE(J112:M112)</f>
        <v>20989750</v>
      </c>
      <c r="K263" s="9">
        <f t="shared" si="349"/>
        <v>20989750</v>
      </c>
      <c r="L263" s="9">
        <f t="shared" si="349"/>
        <v>20989750</v>
      </c>
      <c r="M263" s="9">
        <f t="shared" si="349"/>
        <v>20989750</v>
      </c>
      <c r="N263" s="9">
        <f>AVERAGE(N112:Q112)</f>
        <v>21930000</v>
      </c>
      <c r="O263" s="9">
        <f t="shared" si="350"/>
        <v>21930000</v>
      </c>
      <c r="P263" s="9">
        <f t="shared" si="350"/>
        <v>21930000</v>
      </c>
      <c r="Q263" s="9">
        <f t="shared" si="350"/>
        <v>21930000</v>
      </c>
      <c r="R263" s="9">
        <f>AVERAGE(R112:U112)</f>
        <v>23436000</v>
      </c>
      <c r="S263" s="9">
        <f t="shared" si="351"/>
        <v>23436000</v>
      </c>
      <c r="T263" s="9">
        <f t="shared" si="351"/>
        <v>23436000</v>
      </c>
      <c r="U263" s="9">
        <f t="shared" si="351"/>
        <v>23436000</v>
      </c>
      <c r="V263" s="9">
        <f>AVERAGE(V112:Y112)</f>
        <v>27221750</v>
      </c>
      <c r="W263" s="9">
        <f t="shared" si="352"/>
        <v>27221750</v>
      </c>
      <c r="X263" s="9">
        <f t="shared" si="352"/>
        <v>27221750</v>
      </c>
      <c r="Y263" s="9">
        <f t="shared" si="352"/>
        <v>27221750</v>
      </c>
      <c r="Z263" s="9">
        <f>AVERAGE(Z112:AC112)</f>
        <v>32818500</v>
      </c>
      <c r="AA263" s="9">
        <f t="shared" si="353"/>
        <v>32818500</v>
      </c>
      <c r="AB263" s="9">
        <f t="shared" si="353"/>
        <v>32818500</v>
      </c>
      <c r="AC263" s="9">
        <f t="shared" si="353"/>
        <v>32818500</v>
      </c>
      <c r="AD263" s="9">
        <f>AVERAGE(AD112:AG112)</f>
        <v>36254500</v>
      </c>
      <c r="AE263" s="9">
        <f t="shared" si="354"/>
        <v>36254500</v>
      </c>
      <c r="AF263" s="9">
        <f t="shared" si="354"/>
        <v>36254500</v>
      </c>
      <c r="AG263" s="9">
        <f t="shared" si="354"/>
        <v>36254500</v>
      </c>
      <c r="AH263" s="9">
        <f>AVERAGE(AH112:AK112)</f>
        <v>31093500</v>
      </c>
      <c r="AI263" s="9">
        <f t="shared" si="355"/>
        <v>31093500</v>
      </c>
      <c r="AJ263" s="9">
        <f t="shared" si="355"/>
        <v>31093500</v>
      </c>
      <c r="AK263" s="9">
        <f t="shared" si="355"/>
        <v>31093500</v>
      </c>
      <c r="AL263" s="9">
        <f>AVERAGE(AL112:AO112)</f>
        <v>27654000</v>
      </c>
      <c r="AM263" s="9">
        <f t="shared" si="356"/>
        <v>27654000</v>
      </c>
      <c r="AN263" s="9">
        <f t="shared" si="356"/>
        <v>27654000</v>
      </c>
      <c r="AO263" s="9">
        <f t="shared" si="356"/>
        <v>27654000</v>
      </c>
      <c r="AP263" s="9">
        <f>AVERAGE(AP112:AS112)</f>
        <v>29080675</v>
      </c>
      <c r="AQ263" s="9">
        <f t="shared" si="357"/>
        <v>29080675</v>
      </c>
      <c r="AR263" s="9">
        <f t="shared" si="357"/>
        <v>29080675</v>
      </c>
      <c r="AS263" s="9">
        <f t="shared" si="357"/>
        <v>29080675</v>
      </c>
      <c r="AT263" s="9">
        <f>AVERAGE(AT112:AW112)</f>
        <v>31244500</v>
      </c>
      <c r="AU263" s="9">
        <f t="shared" si="358"/>
        <v>31244500</v>
      </c>
      <c r="AV263" s="9">
        <f t="shared" si="358"/>
        <v>31244500</v>
      </c>
      <c r="AW263" s="9">
        <f t="shared" si="358"/>
        <v>31244500</v>
      </c>
      <c r="AX263" s="9">
        <f>AVERAGE(AX112:BA112)</f>
        <v>29424000</v>
      </c>
      <c r="AY263" s="9">
        <f t="shared" si="359"/>
        <v>29424000</v>
      </c>
      <c r="AZ263" s="9">
        <f t="shared" si="359"/>
        <v>29424000</v>
      </c>
      <c r="BA263" s="9">
        <f t="shared" si="359"/>
        <v>29424000</v>
      </c>
      <c r="BB263" s="9">
        <f>AVERAGE(BB112:BE112)</f>
        <v>29635000</v>
      </c>
      <c r="BC263" s="9">
        <f t="shared" si="360"/>
        <v>29635000</v>
      </c>
      <c r="BD263" s="9">
        <f t="shared" si="360"/>
        <v>29635000</v>
      </c>
      <c r="BE263" s="9">
        <f t="shared" si="360"/>
        <v>29635000</v>
      </c>
      <c r="BF263" s="9">
        <f>AVERAGE(BF112:BI112)</f>
        <v>29082250</v>
      </c>
      <c r="BG263" s="9">
        <f t="shared" si="361"/>
        <v>29082250</v>
      </c>
      <c r="BH263" s="9">
        <f t="shared" si="361"/>
        <v>29082250</v>
      </c>
      <c r="BI263" s="9">
        <f t="shared" si="361"/>
        <v>29082250</v>
      </c>
      <c r="BJ263" s="31">
        <f>AVERAGE(BJ112:BM112)</f>
        <v>29464500</v>
      </c>
      <c r="BK263" s="76">
        <f t="shared" si="362"/>
        <v>29464500</v>
      </c>
      <c r="BL263" s="9">
        <f t="shared" si="362"/>
        <v>29464500</v>
      </c>
      <c r="BM263" s="9">
        <f t="shared" si="362"/>
        <v>29464500</v>
      </c>
      <c r="BN263" s="31">
        <f>AVERAGE(BN112:BQ112)</f>
        <v>34686666.666666664</v>
      </c>
      <c r="BO263" s="31">
        <f t="shared" ref="BO263:BP263" si="368">BN263</f>
        <v>34686666.666666664</v>
      </c>
      <c r="BP263" s="31">
        <f t="shared" si="368"/>
        <v>34686666.666666664</v>
      </c>
      <c r="BQ263" s="9"/>
    </row>
    <row r="264" spans="3:69" x14ac:dyDescent="0.25">
      <c r="C264" s="68"/>
      <c r="D264" s="3" t="s">
        <v>16</v>
      </c>
      <c r="F264" s="9">
        <f>AVERAGE(F113:I113)</f>
        <v>4475.25</v>
      </c>
      <c r="G264" s="9">
        <f t="shared" si="348"/>
        <v>4475.25</v>
      </c>
      <c r="H264" s="9">
        <f t="shared" si="348"/>
        <v>4475.25</v>
      </c>
      <c r="I264" s="9">
        <f t="shared" si="348"/>
        <v>4475.25</v>
      </c>
      <c r="J264" s="9">
        <f>AVERAGE(J113:M113)</f>
        <v>5265.5</v>
      </c>
      <c r="K264" s="9">
        <f t="shared" si="349"/>
        <v>5265.5</v>
      </c>
      <c r="L264" s="9">
        <f t="shared" si="349"/>
        <v>5265.5</v>
      </c>
      <c r="M264" s="9">
        <f t="shared" si="349"/>
        <v>5265.5</v>
      </c>
      <c r="N264" s="9">
        <f>AVERAGE(N113:Q113)</f>
        <v>5445.75</v>
      </c>
      <c r="O264" s="9">
        <f t="shared" si="350"/>
        <v>5445.75</v>
      </c>
      <c r="P264" s="9">
        <f t="shared" si="350"/>
        <v>5445.75</v>
      </c>
      <c r="Q264" s="9">
        <f t="shared" si="350"/>
        <v>5445.75</v>
      </c>
      <c r="R264" s="9">
        <f>AVERAGE(R113:U113)</f>
        <v>5170.75</v>
      </c>
      <c r="S264" s="9">
        <f t="shared" si="351"/>
        <v>5170.75</v>
      </c>
      <c r="T264" s="9">
        <f t="shared" si="351"/>
        <v>5170.75</v>
      </c>
      <c r="U264" s="9">
        <f t="shared" si="351"/>
        <v>5170.75</v>
      </c>
      <c r="V264" s="9">
        <f>AVERAGE(V113:Y113)</f>
        <v>6054.25</v>
      </c>
      <c r="W264" s="9">
        <f t="shared" si="352"/>
        <v>6054.25</v>
      </c>
      <c r="X264" s="9">
        <f t="shared" si="352"/>
        <v>6054.25</v>
      </c>
      <c r="Y264" s="9">
        <f t="shared" si="352"/>
        <v>6054.25</v>
      </c>
      <c r="Z264" s="9">
        <f>AVERAGE(Z113:AC113)</f>
        <v>6856</v>
      </c>
      <c r="AA264" s="9">
        <f t="shared" si="353"/>
        <v>6856</v>
      </c>
      <c r="AB264" s="9">
        <f t="shared" si="353"/>
        <v>6856</v>
      </c>
      <c r="AC264" s="9">
        <f t="shared" si="353"/>
        <v>6856</v>
      </c>
      <c r="AD264" s="9">
        <f>AVERAGE(AD113:AG113)</f>
        <v>7714.75</v>
      </c>
      <c r="AE264" s="9">
        <f t="shared" si="354"/>
        <v>7714.75</v>
      </c>
      <c r="AF264" s="9">
        <f t="shared" si="354"/>
        <v>7714.75</v>
      </c>
      <c r="AG264" s="9">
        <f t="shared" si="354"/>
        <v>7714.75</v>
      </c>
      <c r="AH264" s="9">
        <f>AVERAGE(AH113:AK113)</f>
        <v>5840.5</v>
      </c>
      <c r="AI264" s="9">
        <f t="shared" si="355"/>
        <v>5840.5</v>
      </c>
      <c r="AJ264" s="9">
        <f t="shared" si="355"/>
        <v>5840.5</v>
      </c>
      <c r="AK264" s="9">
        <f t="shared" si="355"/>
        <v>5840.5</v>
      </c>
      <c r="AL264" s="9">
        <f>AVERAGE(AL113:AO113)</f>
        <v>5021</v>
      </c>
      <c r="AM264" s="9">
        <f t="shared" si="356"/>
        <v>5021</v>
      </c>
      <c r="AN264" s="9">
        <f t="shared" si="356"/>
        <v>5021</v>
      </c>
      <c r="AO264" s="9">
        <f t="shared" si="356"/>
        <v>5021</v>
      </c>
      <c r="AP264" s="9">
        <f>AVERAGE(AP113:AS113)</f>
        <v>4931.5</v>
      </c>
      <c r="AQ264" s="9">
        <f t="shared" si="357"/>
        <v>4931.5</v>
      </c>
      <c r="AR264" s="9">
        <f t="shared" si="357"/>
        <v>4931.5</v>
      </c>
      <c r="AS264" s="9">
        <f t="shared" si="357"/>
        <v>4931.5</v>
      </c>
      <c r="AT264" s="9">
        <f>AVERAGE(AT113:AW113)</f>
        <v>5218.25</v>
      </c>
      <c r="AU264" s="9">
        <f t="shared" si="358"/>
        <v>5218.25</v>
      </c>
      <c r="AV264" s="9">
        <f t="shared" si="358"/>
        <v>5218.25</v>
      </c>
      <c r="AW264" s="9">
        <f t="shared" si="358"/>
        <v>5218.25</v>
      </c>
      <c r="AX264" s="9">
        <f>AVERAGE(AX113:BA113)</f>
        <v>4893.5</v>
      </c>
      <c r="AY264" s="9">
        <f t="shared" si="359"/>
        <v>4893.5</v>
      </c>
      <c r="AZ264" s="9">
        <f t="shared" si="359"/>
        <v>4893.5</v>
      </c>
      <c r="BA264" s="9">
        <f t="shared" si="359"/>
        <v>4893.5</v>
      </c>
      <c r="BB264" s="9">
        <f>AVERAGE(BB113:BE113)</f>
        <v>4801</v>
      </c>
      <c r="BC264" s="9">
        <f t="shared" si="360"/>
        <v>4801</v>
      </c>
      <c r="BD264" s="9">
        <f t="shared" si="360"/>
        <v>4801</v>
      </c>
      <c r="BE264" s="9">
        <f t="shared" si="360"/>
        <v>4801</v>
      </c>
      <c r="BF264" s="9">
        <f>AVERAGE(BF113:BI113)</f>
        <v>4526</v>
      </c>
      <c r="BG264" s="9">
        <f t="shared" si="361"/>
        <v>4526</v>
      </c>
      <c r="BH264" s="9">
        <f t="shared" si="361"/>
        <v>4526</v>
      </c>
      <c r="BI264" s="9">
        <f t="shared" si="361"/>
        <v>4526</v>
      </c>
      <c r="BJ264" s="31">
        <f>AVERAGE(BJ113:BM113)</f>
        <v>5212.25</v>
      </c>
      <c r="BK264" s="76">
        <f t="shared" si="362"/>
        <v>5212.25</v>
      </c>
      <c r="BL264" s="9">
        <f t="shared" si="362"/>
        <v>5212.25</v>
      </c>
      <c r="BM264" s="9">
        <f t="shared" si="362"/>
        <v>5212.25</v>
      </c>
      <c r="BN264" s="31">
        <f>AVERAGE(BN113:BQ113)</f>
        <v>5827.333333333333</v>
      </c>
      <c r="BO264" s="31">
        <f t="shared" ref="BO264:BP264" si="369">BN264</f>
        <v>5827.333333333333</v>
      </c>
      <c r="BP264" s="31">
        <f t="shared" si="369"/>
        <v>5827.333333333333</v>
      </c>
      <c r="BQ264" s="9"/>
    </row>
    <row r="265" spans="3:69" x14ac:dyDescent="0.25">
      <c r="C265" s="3" t="s">
        <v>53</v>
      </c>
      <c r="D265" s="3" t="s">
        <v>14</v>
      </c>
      <c r="F265" s="9">
        <f>AVERAGE(F116:I116)</f>
        <v>19359500</v>
      </c>
      <c r="G265" s="9">
        <f t="shared" ref="G265:I266" si="370">F265</f>
        <v>19359500</v>
      </c>
      <c r="H265" s="9">
        <f t="shared" si="370"/>
        <v>19359500</v>
      </c>
      <c r="I265" s="9">
        <f t="shared" si="370"/>
        <v>19359500</v>
      </c>
      <c r="J265" s="9">
        <f>AVERAGE(J116:M116)</f>
        <v>18908000</v>
      </c>
      <c r="K265" s="9">
        <f t="shared" ref="K265:M266" si="371">J265</f>
        <v>18908000</v>
      </c>
      <c r="L265" s="9">
        <f t="shared" si="371"/>
        <v>18908000</v>
      </c>
      <c r="M265" s="9">
        <f t="shared" si="371"/>
        <v>18908000</v>
      </c>
      <c r="N265" s="9">
        <f>AVERAGE(N116:Q116)</f>
        <v>30455500</v>
      </c>
      <c r="O265" s="9">
        <f t="shared" ref="O265:Q266" si="372">N265</f>
        <v>30455500</v>
      </c>
      <c r="P265" s="9">
        <f t="shared" si="372"/>
        <v>30455500</v>
      </c>
      <c r="Q265" s="9">
        <f t="shared" si="372"/>
        <v>30455500</v>
      </c>
      <c r="R265" s="9">
        <f>AVERAGE(R116:U116)</f>
        <v>31895500</v>
      </c>
      <c r="S265" s="9">
        <f t="shared" ref="S265:U266" si="373">R265</f>
        <v>31895500</v>
      </c>
      <c r="T265" s="9">
        <f t="shared" si="373"/>
        <v>31895500</v>
      </c>
      <c r="U265" s="9">
        <f t="shared" si="373"/>
        <v>31895500</v>
      </c>
      <c r="V265" s="9">
        <f>AVERAGE(V116:Y116)</f>
        <v>37366500</v>
      </c>
      <c r="W265" s="9">
        <f t="shared" ref="W265:Y266" si="374">V265</f>
        <v>37366500</v>
      </c>
      <c r="X265" s="9">
        <f t="shared" si="374"/>
        <v>37366500</v>
      </c>
      <c r="Y265" s="9">
        <f t="shared" si="374"/>
        <v>37366500</v>
      </c>
      <c r="Z265" s="9">
        <f>AVERAGE(Z116:AC116)</f>
        <v>50538675</v>
      </c>
      <c r="AA265" s="9">
        <f t="shared" ref="AA265:AC266" si="375">Z265</f>
        <v>50538675</v>
      </c>
      <c r="AB265" s="9">
        <f t="shared" si="375"/>
        <v>50538675</v>
      </c>
      <c r="AC265" s="9">
        <f t="shared" si="375"/>
        <v>50538675</v>
      </c>
      <c r="AD265" s="9">
        <f>AVERAGE(AD116:AG116)</f>
        <v>52222250</v>
      </c>
      <c r="AE265" s="9">
        <f t="shared" ref="AE265:AG266" si="376">AD265</f>
        <v>52222250</v>
      </c>
      <c r="AF265" s="9">
        <f t="shared" si="376"/>
        <v>52222250</v>
      </c>
      <c r="AG265" s="9">
        <f t="shared" si="376"/>
        <v>52222250</v>
      </c>
      <c r="AH265" s="9">
        <f>AVERAGE(AH116:AK116)</f>
        <v>35248500</v>
      </c>
      <c r="AI265" s="9">
        <f t="shared" ref="AI265:AK266" si="377">AH265</f>
        <v>35248500</v>
      </c>
      <c r="AJ265" s="9">
        <f t="shared" si="377"/>
        <v>35248500</v>
      </c>
      <c r="AK265" s="9">
        <f t="shared" si="377"/>
        <v>35248500</v>
      </c>
      <c r="AL265" s="9">
        <f>AVERAGE(AL116:AO116)</f>
        <v>44841750</v>
      </c>
      <c r="AM265" s="9">
        <f t="shared" ref="AM265:AO266" si="378">AL265</f>
        <v>44841750</v>
      </c>
      <c r="AN265" s="9">
        <f t="shared" si="378"/>
        <v>44841750</v>
      </c>
      <c r="AO265" s="9">
        <f t="shared" si="378"/>
        <v>44841750</v>
      </c>
      <c r="AP265" s="9">
        <f>AVERAGE(AP116:AS116)</f>
        <v>53820250</v>
      </c>
      <c r="AQ265" s="9">
        <f t="shared" ref="AQ265:AS266" si="379">AP265</f>
        <v>53820250</v>
      </c>
      <c r="AR265" s="9">
        <f t="shared" si="379"/>
        <v>53820250</v>
      </c>
      <c r="AS265" s="9">
        <f t="shared" si="379"/>
        <v>53820250</v>
      </c>
      <c r="AT265" s="9">
        <f>AVERAGE(AT116:AW116)</f>
        <v>54530175</v>
      </c>
      <c r="AU265" s="9">
        <f t="shared" ref="AU265:AW266" si="380">AT265</f>
        <v>54530175</v>
      </c>
      <c r="AV265" s="9">
        <f t="shared" si="380"/>
        <v>54530175</v>
      </c>
      <c r="AW265" s="9">
        <f t="shared" si="380"/>
        <v>54530175</v>
      </c>
      <c r="AX265" s="9">
        <f>AVERAGE(AX116:BA116)</f>
        <v>59701250</v>
      </c>
      <c r="AY265" s="9">
        <f t="shared" ref="AY265:BA266" si="381">AX265</f>
        <v>59701250</v>
      </c>
      <c r="AZ265" s="9">
        <f t="shared" si="381"/>
        <v>59701250</v>
      </c>
      <c r="BA265" s="9">
        <f t="shared" si="381"/>
        <v>59701250</v>
      </c>
      <c r="BB265" s="9">
        <f>AVERAGE(BB116:BE116)</f>
        <v>62212500</v>
      </c>
      <c r="BC265" s="9">
        <f t="shared" ref="BC265:BE266" si="382">BB265</f>
        <v>62212500</v>
      </c>
      <c r="BD265" s="9">
        <f t="shared" si="382"/>
        <v>62212500</v>
      </c>
      <c r="BE265" s="9">
        <f t="shared" si="382"/>
        <v>62212500</v>
      </c>
      <c r="BF265" s="9">
        <f>AVERAGE(BF116:BI116)</f>
        <v>58377500</v>
      </c>
      <c r="BG265" s="9">
        <f t="shared" ref="BG265:BI266" si="383">BF265</f>
        <v>58377500</v>
      </c>
      <c r="BH265" s="9">
        <f t="shared" si="383"/>
        <v>58377500</v>
      </c>
      <c r="BI265" s="9">
        <f t="shared" si="383"/>
        <v>58377500</v>
      </c>
      <c r="BJ265" s="31">
        <f>AVERAGE(BJ116:BM116)</f>
        <v>59118000</v>
      </c>
      <c r="BK265" s="76">
        <f t="shared" ref="BK265:BM266" si="384">BJ265</f>
        <v>59118000</v>
      </c>
      <c r="BL265" s="9">
        <f t="shared" si="384"/>
        <v>59118000</v>
      </c>
      <c r="BM265" s="9">
        <f t="shared" si="384"/>
        <v>59118000</v>
      </c>
      <c r="BN265" s="31">
        <f>AVERAGE(BN116:BQ116)</f>
        <v>66999333.333333336</v>
      </c>
      <c r="BO265" s="31">
        <f t="shared" ref="BO265:BP265" si="385">BN265</f>
        <v>66999333.333333336</v>
      </c>
      <c r="BP265" s="31">
        <f t="shared" si="385"/>
        <v>66999333.333333336</v>
      </c>
      <c r="BQ265" s="9"/>
    </row>
    <row r="266" spans="3:69" x14ac:dyDescent="0.25">
      <c r="C266" s="68"/>
      <c r="D266" s="3" t="s">
        <v>16</v>
      </c>
      <c r="F266" s="9">
        <f>AVERAGE(F117:I117)</f>
        <v>3625.25</v>
      </c>
      <c r="G266" s="9">
        <f t="shared" si="370"/>
        <v>3625.25</v>
      </c>
      <c r="H266" s="9">
        <f t="shared" si="370"/>
        <v>3625.25</v>
      </c>
      <c r="I266" s="9">
        <f t="shared" si="370"/>
        <v>3625.25</v>
      </c>
      <c r="J266" s="9">
        <f>AVERAGE(J117:M117)</f>
        <v>3366.5</v>
      </c>
      <c r="K266" s="9">
        <f t="shared" si="371"/>
        <v>3366.5</v>
      </c>
      <c r="L266" s="9">
        <f t="shared" si="371"/>
        <v>3366.5</v>
      </c>
      <c r="M266" s="9">
        <f t="shared" si="371"/>
        <v>3366.5</v>
      </c>
      <c r="N266" s="9">
        <f>AVERAGE(N117:Q117)</f>
        <v>4198</v>
      </c>
      <c r="O266" s="9">
        <f t="shared" si="372"/>
        <v>4198</v>
      </c>
      <c r="P266" s="9">
        <f t="shared" si="372"/>
        <v>4198</v>
      </c>
      <c r="Q266" s="9">
        <f t="shared" si="372"/>
        <v>4198</v>
      </c>
      <c r="R266" s="9">
        <f>AVERAGE(R117:U117)</f>
        <v>4597.333333333333</v>
      </c>
      <c r="S266" s="9">
        <f t="shared" si="373"/>
        <v>4597.333333333333</v>
      </c>
      <c r="T266" s="9">
        <f t="shared" si="373"/>
        <v>4597.333333333333</v>
      </c>
      <c r="U266" s="9">
        <f t="shared" si="373"/>
        <v>4597.333333333333</v>
      </c>
      <c r="V266" s="9">
        <f>AVERAGE(V117:Y117)</f>
        <v>4779</v>
      </c>
      <c r="W266" s="9">
        <f t="shared" si="374"/>
        <v>4779</v>
      </c>
      <c r="X266" s="9">
        <f t="shared" si="374"/>
        <v>4779</v>
      </c>
      <c r="Y266" s="9">
        <f t="shared" si="374"/>
        <v>4779</v>
      </c>
      <c r="Z266" s="9">
        <f>AVERAGE(Z117:AC117)</f>
        <v>6215</v>
      </c>
      <c r="AA266" s="9">
        <f t="shared" si="375"/>
        <v>6215</v>
      </c>
      <c r="AB266" s="9">
        <f t="shared" si="375"/>
        <v>6215</v>
      </c>
      <c r="AC266" s="9">
        <f t="shared" si="375"/>
        <v>6215</v>
      </c>
      <c r="AD266" s="9">
        <f>AVERAGE(AD117:AG117)</f>
        <v>6582</v>
      </c>
      <c r="AE266" s="9">
        <f t="shared" si="376"/>
        <v>6582</v>
      </c>
      <c r="AF266" s="9">
        <f t="shared" si="376"/>
        <v>6582</v>
      </c>
      <c r="AG266" s="9">
        <f t="shared" si="376"/>
        <v>6582</v>
      </c>
      <c r="AH266" s="9">
        <f>AVERAGE(AH117:AK117)</f>
        <v>4555.25</v>
      </c>
      <c r="AI266" s="9">
        <f t="shared" si="377"/>
        <v>4555.25</v>
      </c>
      <c r="AJ266" s="9">
        <f t="shared" si="377"/>
        <v>4555.25</v>
      </c>
      <c r="AK266" s="9">
        <f t="shared" si="377"/>
        <v>4555.25</v>
      </c>
      <c r="AL266" s="9">
        <f>AVERAGE(AL117:AO117)</f>
        <v>5179.25</v>
      </c>
      <c r="AM266" s="9">
        <f t="shared" si="378"/>
        <v>5179.25</v>
      </c>
      <c r="AN266" s="9">
        <f t="shared" si="378"/>
        <v>5179.25</v>
      </c>
      <c r="AO266" s="9">
        <f t="shared" si="378"/>
        <v>5179.25</v>
      </c>
      <c r="AP266" s="9">
        <f>AVERAGE(AP117:AS117)</f>
        <v>5755.25</v>
      </c>
      <c r="AQ266" s="9">
        <f t="shared" si="379"/>
        <v>5755.25</v>
      </c>
      <c r="AR266" s="9">
        <f t="shared" si="379"/>
        <v>5755.25</v>
      </c>
      <c r="AS266" s="9">
        <f t="shared" si="379"/>
        <v>5755.25</v>
      </c>
      <c r="AT266" s="9">
        <f>AVERAGE(AT117:AW117)</f>
        <v>5743.75</v>
      </c>
      <c r="AU266" s="9">
        <f t="shared" si="380"/>
        <v>5743.75</v>
      </c>
      <c r="AV266" s="9">
        <f t="shared" si="380"/>
        <v>5743.75</v>
      </c>
      <c r="AW266" s="9">
        <f t="shared" si="380"/>
        <v>5743.75</v>
      </c>
      <c r="AX266" s="9">
        <f>AVERAGE(AX117:BA117)</f>
        <v>6593.75</v>
      </c>
      <c r="AY266" s="9">
        <f t="shared" si="381"/>
        <v>6593.75</v>
      </c>
      <c r="AZ266" s="9">
        <f t="shared" si="381"/>
        <v>6593.75</v>
      </c>
      <c r="BA266" s="9">
        <f t="shared" si="381"/>
        <v>6593.75</v>
      </c>
      <c r="BB266" s="9">
        <f>AVERAGE(BB117:BE117)</f>
        <v>6486.5</v>
      </c>
      <c r="BC266" s="9">
        <f t="shared" si="382"/>
        <v>6486.5</v>
      </c>
      <c r="BD266" s="9">
        <f t="shared" si="382"/>
        <v>6486.5</v>
      </c>
      <c r="BE266" s="9">
        <f t="shared" si="382"/>
        <v>6486.5</v>
      </c>
      <c r="BF266" s="9">
        <f>AVERAGE(BF117:BI117)</f>
        <v>6212.5</v>
      </c>
      <c r="BG266" s="9">
        <f t="shared" si="383"/>
        <v>6212.5</v>
      </c>
      <c r="BH266" s="9">
        <f t="shared" si="383"/>
        <v>6212.5</v>
      </c>
      <c r="BI266" s="9">
        <f t="shared" si="383"/>
        <v>6212.5</v>
      </c>
      <c r="BJ266" s="31">
        <f>AVERAGE(BJ117:BM117)</f>
        <v>6190.25</v>
      </c>
      <c r="BK266" s="76">
        <f t="shared" si="384"/>
        <v>6190.25</v>
      </c>
      <c r="BL266" s="9">
        <f t="shared" si="384"/>
        <v>6190.25</v>
      </c>
      <c r="BM266" s="9">
        <f t="shared" si="384"/>
        <v>6190.25</v>
      </c>
      <c r="BN266" s="31">
        <f>AVERAGE(BN117:BQ117)</f>
        <v>7154</v>
      </c>
      <c r="BO266" s="31">
        <f t="shared" ref="BO266:BP266" si="386">BN266</f>
        <v>7154</v>
      </c>
      <c r="BP266" s="31">
        <f t="shared" si="386"/>
        <v>7154</v>
      </c>
      <c r="BQ266" s="9"/>
    </row>
    <row r="267" spans="3:69" x14ac:dyDescent="0.25">
      <c r="C267" s="68"/>
      <c r="D267" s="3"/>
    </row>
    <row r="268" spans="3:69" x14ac:dyDescent="0.25">
      <c r="C268" s="68"/>
      <c r="D268" s="3"/>
    </row>
    <row r="269" spans="3:69" x14ac:dyDescent="0.25">
      <c r="D269" s="3"/>
    </row>
    <row r="270" spans="3:69" x14ac:dyDescent="0.25">
      <c r="D270" s="3"/>
    </row>
    <row r="271" spans="3:69" x14ac:dyDescent="0.25">
      <c r="D271" s="3"/>
    </row>
    <row r="272" spans="3:69" x14ac:dyDescent="0.25">
      <c r="D272" s="3"/>
    </row>
    <row r="273" spans="4:4" x14ac:dyDescent="0.25">
      <c r="D273" s="3"/>
    </row>
    <row r="274" spans="4:4" x14ac:dyDescent="0.25">
      <c r="D274" s="3"/>
    </row>
    <row r="275" spans="4:4" x14ac:dyDescent="0.25">
      <c r="D275" s="3"/>
    </row>
    <row r="276" spans="4:4" x14ac:dyDescent="0.25">
      <c r="D276" s="3"/>
    </row>
  </sheetData>
  <mergeCells count="22">
    <mergeCell ref="AH5:AK6"/>
    <mergeCell ref="AX5:BA6"/>
    <mergeCell ref="BB5:BE6"/>
    <mergeCell ref="AT5:AW6"/>
    <mergeCell ref="BN5:BQ6"/>
    <mergeCell ref="BJ5:BM6"/>
    <mergeCell ref="BF5:BI6"/>
    <mergeCell ref="AP5:AS6"/>
    <mergeCell ref="AL5:AO6"/>
    <mergeCell ref="A1:AG1"/>
    <mergeCell ref="A2:AG2"/>
    <mergeCell ref="A3:AG3"/>
    <mergeCell ref="A4:D7"/>
    <mergeCell ref="E4:E7"/>
    <mergeCell ref="F4:AG4"/>
    <mergeCell ref="AD5:AG6"/>
    <mergeCell ref="Z5:AC6"/>
    <mergeCell ref="V5:Y6"/>
    <mergeCell ref="R5:U6"/>
    <mergeCell ref="N5:Q6"/>
    <mergeCell ref="J5:M6"/>
    <mergeCell ref="F5:I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Massivumformung gesamt</vt:lpstr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Hennig, Nicole</dc:creator>
  <cp:lastModifiedBy>Ade, Holger</cp:lastModifiedBy>
  <cp:lastPrinted>2018-01-09T10:58:24Z</cp:lastPrinted>
  <dcterms:created xsi:type="dcterms:W3CDTF">2010-05-11T15:14:30Z</dcterms:created>
  <dcterms:modified xsi:type="dcterms:W3CDTF">2018-01-30T09:01:47Z</dcterms:modified>
</cp:coreProperties>
</file>